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 II TRIMESTRE 2025\"/>
    </mc:Choice>
  </mc:AlternateContent>
  <bookViews>
    <workbookView xWindow="-120" yWindow="-120" windowWidth="20730" windowHeight="11760" tabRatio="598"/>
  </bookViews>
  <sheets>
    <sheet name="Cuadro_9 " sheetId="4" r:id="rId1"/>
  </sheets>
  <definedNames>
    <definedName name="_xlnm.Print_Area" localSheetId="0">'Cuadro_9 '!$A$1:$F$75</definedName>
    <definedName name="_xlnm.Print_Titles" localSheetId="0">'Cuadro_9 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D21" i="4"/>
  <c r="D19" i="4"/>
  <c r="D18" i="4"/>
  <c r="D17" i="4"/>
  <c r="D16" i="4"/>
  <c r="C20" i="4"/>
  <c r="C19" i="4"/>
  <c r="C18" i="4"/>
  <c r="C17" i="4"/>
  <c r="C16" i="4"/>
  <c r="C14" i="4"/>
  <c r="C13" i="4"/>
  <c r="C12" i="4"/>
  <c r="B36" i="4" l="1"/>
  <c r="E16" i="4" l="1"/>
  <c r="F16" i="4"/>
  <c r="C15" i="4"/>
  <c r="C10" i="4" s="1"/>
  <c r="D15" i="4"/>
  <c r="E15" i="4"/>
  <c r="F15" i="4"/>
  <c r="B16" i="4"/>
  <c r="D54" i="4"/>
  <c r="B54" i="4" s="1"/>
  <c r="E54" i="4"/>
  <c r="F54" i="4"/>
  <c r="C54" i="4"/>
  <c r="D14" i="4"/>
  <c r="E14" i="4"/>
  <c r="F14" i="4"/>
  <c r="B66" i="4" l="1"/>
  <c r="B64" i="4"/>
  <c r="D20" i="4" l="1"/>
  <c r="C21" i="4"/>
  <c r="B50" i="4"/>
  <c r="E21" i="4" l="1"/>
  <c r="F21" i="4"/>
  <c r="E18" i="4" l="1"/>
  <c r="F18" i="4"/>
  <c r="D12" i="4"/>
  <c r="E12" i="4"/>
  <c r="F12" i="4"/>
  <c r="B67" i="4" l="1"/>
  <c r="B65" i="4"/>
  <c r="B63" i="4"/>
  <c r="B62" i="4"/>
  <c r="F61" i="4"/>
  <c r="E61" i="4"/>
  <c r="D61" i="4"/>
  <c r="C61" i="4"/>
  <c r="B60" i="4"/>
  <c r="F59" i="4"/>
  <c r="E59" i="4"/>
  <c r="D59" i="4"/>
  <c r="C59" i="4"/>
  <c r="B57" i="4"/>
  <c r="B56" i="4"/>
  <c r="F55" i="4"/>
  <c r="E55" i="4"/>
  <c r="D55" i="4"/>
  <c r="C55" i="4"/>
  <c r="B52" i="4"/>
  <c r="B51" i="4"/>
  <c r="B49" i="4"/>
  <c r="F48" i="4"/>
  <c r="E48" i="4"/>
  <c r="D48" i="4"/>
  <c r="C48" i="4"/>
  <c r="B47" i="4"/>
  <c r="B45" i="4"/>
  <c r="F44" i="4"/>
  <c r="E44" i="4"/>
  <c r="D44" i="4"/>
  <c r="C44" i="4"/>
  <c r="B42" i="4"/>
  <c r="B41" i="4"/>
  <c r="B40" i="4"/>
  <c r="B39" i="4"/>
  <c r="B38" i="4"/>
  <c r="B37" i="4"/>
  <c r="B17" i="4" s="1"/>
  <c r="F35" i="4"/>
  <c r="E35" i="4"/>
  <c r="D35" i="4"/>
  <c r="C35" i="4"/>
  <c r="B34" i="4"/>
  <c r="B33" i="4"/>
  <c r="B32" i="4"/>
  <c r="F31" i="4"/>
  <c r="E31" i="4"/>
  <c r="D31" i="4"/>
  <c r="C31" i="4"/>
  <c r="B28" i="4"/>
  <c r="F27" i="4"/>
  <c r="E27" i="4"/>
  <c r="D27" i="4"/>
  <c r="C27" i="4"/>
  <c r="B26" i="4"/>
  <c r="F25" i="4"/>
  <c r="E25" i="4"/>
  <c r="D25" i="4"/>
  <c r="F22" i="4"/>
  <c r="E22" i="4"/>
  <c r="D22" i="4"/>
  <c r="C22" i="4"/>
  <c r="F20" i="4"/>
  <c r="E20" i="4"/>
  <c r="F19" i="4"/>
  <c r="E19" i="4"/>
  <c r="F17" i="4"/>
  <c r="E17" i="4"/>
  <c r="F13" i="4"/>
  <c r="E13" i="4"/>
  <c r="D13" i="4"/>
  <c r="B21" i="4" l="1"/>
  <c r="B14" i="4"/>
  <c r="B20" i="4"/>
  <c r="B18" i="4"/>
  <c r="B19" i="4"/>
  <c r="B13" i="4"/>
  <c r="F58" i="4"/>
  <c r="C43" i="4"/>
  <c r="C58" i="4"/>
  <c r="D58" i="4"/>
  <c r="B31" i="4"/>
  <c r="E58" i="4"/>
  <c r="E53" i="4" s="1"/>
  <c r="B55" i="4"/>
  <c r="E43" i="4"/>
  <c r="F30" i="4"/>
  <c r="E30" i="4"/>
  <c r="B27" i="4"/>
  <c r="D24" i="4"/>
  <c r="D23" i="4" s="1"/>
  <c r="C30" i="4"/>
  <c r="D43" i="4"/>
  <c r="F43" i="4"/>
  <c r="B59" i="4"/>
  <c r="B44" i="4"/>
  <c r="B48" i="4"/>
  <c r="F24" i="4"/>
  <c r="F23" i="4" s="1"/>
  <c r="B22" i="4"/>
  <c r="D11" i="4"/>
  <c r="E11" i="4"/>
  <c r="D30" i="4"/>
  <c r="B35" i="4"/>
  <c r="B61" i="4"/>
  <c r="E24" i="4"/>
  <c r="E23" i="4" s="1"/>
  <c r="B12" i="4"/>
  <c r="F11" i="4"/>
  <c r="B25" i="4"/>
  <c r="C11" i="4"/>
  <c r="C25" i="4"/>
  <c r="C24" i="4" s="1"/>
  <c r="C23" i="4" s="1"/>
  <c r="D29" i="4" l="1"/>
  <c r="B43" i="4"/>
  <c r="C53" i="4"/>
  <c r="F53" i="4"/>
  <c r="D53" i="4"/>
  <c r="E29" i="4"/>
  <c r="F29" i="4"/>
  <c r="E10" i="4"/>
  <c r="B24" i="4"/>
  <c r="B23" i="4" s="1"/>
  <c r="C29" i="4"/>
  <c r="F10" i="4"/>
  <c r="B58" i="4"/>
  <c r="B15" i="4"/>
  <c r="B30" i="4"/>
  <c r="B11" i="4"/>
  <c r="B29" i="4" l="1"/>
  <c r="B53" i="4"/>
  <c r="B10" i="4"/>
</calcChain>
</file>

<file path=xl/sharedStrings.xml><?xml version="1.0" encoding="utf-8"?>
<sst xmlns="http://schemas.openxmlformats.org/spreadsheetml/2006/main" count="78" uniqueCount="42">
  <si>
    <t>Total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</si>
  <si>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</si>
  <si>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</si>
  <si>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</si>
  <si>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</si>
  <si>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</si>
  <si>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</si>
  <si>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</si>
  <si>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Depósitos</t>
  </si>
  <si>
    <t>Centros educativos</t>
  </si>
  <si>
    <t>Centros religiosos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</si>
  <si>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</si>
  <si>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</si>
  <si>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</si>
  <si>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</si>
  <si>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</si>
  <si>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</si>
  <si>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</si>
  <si>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</si>
  <si>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</si>
  <si>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</si>
  <si>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</si>
  <si>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</si>
  <si>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</si>
  <si>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</si>
  <si>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</si>
  <si>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 -   Cantidad nula o cero.</t>
  </si>
  <si>
    <t xml:space="preserve">NOTA: Obras que iniciaron el proceso de construcción en el período de referencia. </t>
  </si>
  <si>
    <t>Fundaciones
(Subestructura)</t>
  </si>
  <si>
    <t>Estructuras
(Superestructura)</t>
  </si>
  <si>
    <t>Fuente: Constructoras, inmobiliarias y personas particulares.</t>
  </si>
  <si>
    <t>(2)  Son edificios y estructuras destinadas a albergues, estacionamientos, galeras para criaderos y ceba de animales, clubes, salas de reuniones, cines,</t>
  </si>
  <si>
    <t>Administración pública</t>
  </si>
  <si>
    <t>San Miguelito: (Continuación)</t>
  </si>
  <si>
    <t>(1)  Incluye cuartos de alquiler y viviendas adosadas.</t>
  </si>
  <si>
    <t>Fases de las construcciones nuevas en proceso y culminadas</t>
  </si>
  <si>
    <t>Cuadro 9.  FASES DE LAS CONSTRUCCIONES NUEVAS EN PROCESO Y CULMINADAS EN ALGUNOS DISTRITOS DE LAS PROVINCIAS</t>
  </si>
  <si>
    <t xml:space="preserve"> DE COLÓN, PANAMÁ Y PANAMÁ OESTE, SEGÚN TIPO DE EDIFICACIÓN: II TRIMESTRE 2025 (P)</t>
  </si>
  <si>
    <t>-</t>
  </si>
  <si>
    <t xml:space="preserve">       teatros, estadios deportivos y otros para el esparcimiento.</t>
  </si>
  <si>
    <t>(P) Cifras preliminares.</t>
  </si>
  <si>
    <t>Comercios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</si>
</sst>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(* #,##0.00_);_(* \(#,##0.00\);_(* &quot;-&quot;??_);_(@_)"/>
    <numFmt numFmtId="165" formatCode="_ * #,##0_ ;_ * \-#,##0_ ;_ * &quot;-&quot;_ ;_ @_ "/>
    <numFmt numFmtId="166" formatCode="_-* #,##0\ _$_-;\-* #,##0\ _$_-;_-* &quot;-&quot;\ _$_-;_-@_-"/>
    <numFmt numFmtId="167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3" fillId="2" borderId="0" xfId="2" applyNumberFormat="1" applyFont="1" applyFill="1" applyAlignment="1">
      <alignment horizontal="center"/>
    </xf>
    <xf numFmtId="165" fontId="3" fillId="2" borderId="1" xfId="1" applyNumberFormat="1" applyFont="1" applyFill="1" applyBorder="1"/>
    <xf numFmtId="165" fontId="3" fillId="2" borderId="2" xfId="1" applyNumberFormat="1" applyFont="1" applyFill="1" applyBorder="1"/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49" fontId="1" fillId="2" borderId="3" xfId="1" applyNumberFormat="1" applyFill="1" applyBorder="1" applyAlignment="1">
      <alignment horizontal="left" indent="3"/>
    </xf>
    <xf numFmtId="0" fontId="2" fillId="2" borderId="0" xfId="1" applyFont="1" applyFill="1" applyAlignment="1">
      <alignment vertical="center"/>
    </xf>
    <xf numFmtId="165" fontId="2" fillId="2" borderId="0" xfId="1" applyNumberFormat="1" applyFont="1" applyFill="1"/>
    <xf numFmtId="0" fontId="2" fillId="2" borderId="0" xfId="1" applyFont="1" applyFill="1"/>
    <xf numFmtId="49" fontId="1" fillId="2" borderId="3" xfId="1" applyNumberFormat="1" applyFill="1" applyBorder="1" applyAlignment="1">
      <alignment horizontal="left" indent="6"/>
    </xf>
    <xf numFmtId="49" fontId="1" fillId="2" borderId="3" xfId="1" applyNumberFormat="1" applyFill="1" applyBorder="1" applyAlignment="1">
      <alignment horizontal="left" indent="4"/>
    </xf>
    <xf numFmtId="0" fontId="4" fillId="0" borderId="0" xfId="0" applyFont="1"/>
    <xf numFmtId="0" fontId="1" fillId="0" borderId="0" xfId="1" applyAlignment="1">
      <alignment vertical="center"/>
    </xf>
    <xf numFmtId="41" fontId="1" fillId="2" borderId="0" xfId="3" applyNumberFormat="1" applyFont="1" applyFill="1" applyBorder="1" applyAlignment="1">
      <alignment horizontal="left" vertical="center"/>
    </xf>
    <xf numFmtId="49" fontId="1" fillId="2" borderId="0" xfId="1" applyNumberFormat="1" applyFill="1"/>
    <xf numFmtId="0" fontId="6" fillId="0" borderId="0" xfId="1" applyFont="1" applyAlignment="1">
      <alignment vertical="center"/>
    </xf>
    <xf numFmtId="165" fontId="1" fillId="2" borderId="2" xfId="1" applyNumberFormat="1" applyFill="1" applyBorder="1"/>
    <xf numFmtId="0" fontId="1" fillId="2" borderId="0" xfId="1" applyFill="1" applyAlignment="1">
      <alignment vertical="center"/>
    </xf>
    <xf numFmtId="0" fontId="1" fillId="2" borderId="0" xfId="1" applyFill="1"/>
    <xf numFmtId="0" fontId="4" fillId="2" borderId="0" xfId="0" applyFont="1" applyFill="1"/>
    <xf numFmtId="0" fontId="5" fillId="2" borderId="0" xfId="0" applyFont="1" applyFill="1"/>
    <xf numFmtId="165" fontId="2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5" fontId="3" fillId="2" borderId="3" xfId="1" applyNumberFormat="1" applyFont="1" applyFill="1" applyBorder="1"/>
    <xf numFmtId="165" fontId="1" fillId="2" borderId="0" xfId="1" applyNumberFormat="1" applyFill="1"/>
    <xf numFmtId="165" fontId="3" fillId="2" borderId="0" xfId="1" applyNumberFormat="1" applyFont="1" applyFill="1"/>
    <xf numFmtId="0" fontId="3" fillId="2" borderId="0" xfId="1" applyFont="1" applyFill="1"/>
    <xf numFmtId="165" fontId="1" fillId="2" borderId="1" xfId="1" applyNumberFormat="1" applyFill="1" applyBorder="1" applyAlignment="1">
      <alignment horizontal="center"/>
    </xf>
    <xf numFmtId="1" fontId="1" fillId="2" borderId="0" xfId="1" applyNumberFormat="1" applyFill="1"/>
    <xf numFmtId="165" fontId="1" fillId="2" borderId="0" xfId="2" applyNumberFormat="1" applyFont="1" applyFill="1" applyAlignment="1">
      <alignment horizontal="left" indent="2"/>
    </xf>
    <xf numFmtId="1" fontId="1" fillId="2" borderId="0" xfId="1" applyNumberForma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1" applyFill="1" applyAlignment="1">
      <alignment horizontal="center" vertical="center" wrapText="1"/>
    </xf>
    <xf numFmtId="165" fontId="3" fillId="0" borderId="1" xfId="1" applyNumberFormat="1" applyFont="1" applyBorder="1"/>
    <xf numFmtId="165" fontId="3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165" fontId="1" fillId="2" borderId="2" xfId="1" applyNumberFormat="1" applyFill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7" fontId="4" fillId="2" borderId="0" xfId="0" applyNumberFormat="1" applyFont="1" applyFill="1" applyAlignment="1">
      <alignment horizontal="left" indent="2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165" fontId="1" fillId="0" borderId="1" xfId="1" applyNumberFormat="1" applyFill="1" applyBorder="1" applyAlignment="1">
      <alignment horizontal="center"/>
    </xf>
    <xf numFmtId="0" fontId="8" fillId="3" borderId="10" xfId="1" applyFont="1" applyFill="1" applyBorder="1" applyAlignment="1">
      <alignment horizontal="center" vertical="center" wrapText="1"/>
    </xf>
    <xf numFmtId="165" fontId="3" fillId="0" borderId="9" xfId="1" applyNumberFormat="1" applyFont="1" applyBorder="1"/>
    <xf numFmtId="0" fontId="8" fillId="3" borderId="11" xfId="1" applyFont="1" applyFill="1" applyBorder="1" applyAlignment="1">
      <alignment horizontal="center" vertical="center" wrapText="1"/>
    </xf>
    <xf numFmtId="165" fontId="3" fillId="2" borderId="9" xfId="1" applyNumberFormat="1" applyFont="1" applyFill="1" applyBorder="1"/>
    <xf numFmtId="165" fontId="3" fillId="2" borderId="12" xfId="1" applyNumberFormat="1" applyFont="1" applyFill="1" applyBorder="1"/>
    <xf numFmtId="0" fontId="3" fillId="2" borderId="0" xfId="1" applyFont="1" applyFill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1" fillId="2" borderId="1" xfId="1" applyNumberFormat="1" applyFill="1" applyBorder="1" applyAlignment="1">
      <alignment horizontal="right"/>
    </xf>
    <xf numFmtId="165" fontId="1" fillId="2" borderId="0" xfId="1" applyNumberFormat="1" applyFill="1" applyBorder="1" applyAlignment="1">
      <alignment horizontal="center"/>
    </xf>
    <xf numFmtId="0" fontId="2" fillId="0" borderId="0" xfId="1" applyFont="1" applyBorder="1" applyAlignment="1">
      <alignment vertical="center"/>
    </xf>
    <xf numFmtId="165" fontId="1" fillId="2" borderId="13" xfId="1" applyNumberFormat="1" applyFill="1" applyBorder="1" applyAlignment="1">
      <alignment horizontal="center"/>
    </xf>
    <xf numFmtId="49" fontId="1" fillId="2" borderId="14" xfId="1" applyNumberFormat="1" applyFill="1" applyBorder="1" applyAlignment="1">
      <alignment horizontal="left" indent="6"/>
    </xf>
    <xf numFmtId="165" fontId="3" fillId="2" borderId="15" xfId="1" applyNumberFormat="1" applyFont="1" applyFill="1" applyBorder="1" applyAlignment="1">
      <alignment horizontal="center"/>
    </xf>
    <xf numFmtId="165" fontId="1" fillId="0" borderId="15" xfId="1" applyNumberFormat="1" applyFill="1" applyBorder="1" applyAlignment="1">
      <alignment horizontal="center"/>
    </xf>
    <xf numFmtId="165" fontId="1" fillId="2" borderId="15" xfId="1" applyNumberFormat="1" applyFill="1" applyBorder="1" applyAlignment="1">
      <alignment horizontal="center"/>
    </xf>
    <xf numFmtId="0" fontId="1" fillId="2" borderId="0" xfId="1" applyNumberFormat="1" applyFont="1" applyFill="1" applyAlignment="1">
      <alignment horizontal="justify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</cellXfs>
  <cellStyles count="7">
    <cellStyle name="Millares [0] 2 2" xfId="3"/>
    <cellStyle name="Millares 2" xfId="5"/>
    <cellStyle name="Normal" xfId="0" builtinId="0"/>
    <cellStyle name="Normal 2" xfId="6"/>
    <cellStyle name="Normal 2 2" xfId="2"/>
    <cellStyle name="Normal 3" xfId="1"/>
    <cellStyle name="Normal 3 2" xfId="4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65"/>
  <sheetViews>
    <sheetView showGridLines="0" tabSelected="1" zoomScale="90" zoomScaleNormal="90" zoomScaleSheetLayoutView="100" workbookViewId="0">
      <selection activeCell="F21" sqref="F21"/>
    </sheetView>
  </sheetViews>
  <sheetFormatPr baseColWidth="10" defaultColWidth="11.42578125" defaultRowHeight="12.75" x14ac:dyDescent="0.25"/>
  <cols>
    <col min="1" max="1" width="35.28515625" style="17" customWidth="1"/>
    <col min="2" max="2" width="13.5703125" style="2" customWidth="1"/>
    <col min="3" max="3" width="20.5703125" style="1" customWidth="1"/>
    <col min="4" max="4" width="21.5703125" style="1" customWidth="1"/>
    <col min="5" max="5" width="19.5703125" style="1" customWidth="1"/>
    <col min="6" max="6" width="20.28515625" style="1" customWidth="1"/>
    <col min="7" max="7" width="11.42578125" style="47"/>
    <col min="8" max="19" width="11.42578125" style="11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35" s="16" customFormat="1" x14ac:dyDescent="0.2">
      <c r="A1" s="78" t="s">
        <v>22</v>
      </c>
      <c r="B1" s="78"/>
      <c r="C1" s="78"/>
      <c r="D1" s="78"/>
      <c r="E1" s="78"/>
      <c r="F1" s="78"/>
      <c r="G1" s="60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s="16" customFormat="1" x14ac:dyDescent="0.2">
      <c r="A2" s="79" t="s">
        <v>23</v>
      </c>
      <c r="B2" s="79"/>
      <c r="C2" s="79"/>
      <c r="D2" s="79"/>
      <c r="E2" s="79"/>
      <c r="F2" s="79"/>
      <c r="G2" s="61"/>
      <c r="H2" s="25"/>
      <c r="I2" s="25"/>
      <c r="J2" s="25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s="16" customFormat="1" x14ac:dyDescent="0.2">
      <c r="A3" s="78" t="s">
        <v>24</v>
      </c>
      <c r="B3" s="78"/>
      <c r="C3" s="78"/>
      <c r="D3" s="78"/>
      <c r="E3" s="78"/>
      <c r="F3" s="78"/>
      <c r="G3" s="60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s="16" customFormat="1" x14ac:dyDescent="0.2">
      <c r="A4" s="37"/>
      <c r="B4" s="59"/>
      <c r="C4" s="58"/>
      <c r="D4" s="58"/>
      <c r="E4" s="58"/>
      <c r="F4" s="58"/>
      <c r="G4" s="60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s="17" customFormat="1" ht="16.5" customHeight="1" x14ac:dyDescent="0.25">
      <c r="A5" s="80" t="s">
        <v>36</v>
      </c>
      <c r="B5" s="80"/>
      <c r="C5" s="80"/>
      <c r="D5" s="80"/>
      <c r="E5" s="80"/>
      <c r="F5" s="80"/>
      <c r="G5" s="6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s="17" customFormat="1" ht="15" customHeight="1" x14ac:dyDescent="0.25">
      <c r="A6" s="80" t="s">
        <v>37</v>
      </c>
      <c r="B6" s="80"/>
      <c r="C6" s="80"/>
      <c r="D6" s="80"/>
      <c r="E6" s="80"/>
      <c r="F6" s="80"/>
      <c r="G6" s="6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6" customHeight="1" x14ac:dyDescent="0.25">
      <c r="A7" s="38"/>
      <c r="B7" s="56"/>
      <c r="C7" s="46"/>
      <c r="D7" s="46"/>
      <c r="E7" s="46"/>
      <c r="F7" s="46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9.5" customHeight="1" x14ac:dyDescent="0.25">
      <c r="A8" s="73" t="s">
        <v>25</v>
      </c>
      <c r="B8" s="73" t="s">
        <v>0</v>
      </c>
      <c r="C8" s="75" t="s">
        <v>35</v>
      </c>
      <c r="D8" s="76"/>
      <c r="E8" s="76"/>
      <c r="F8" s="77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ht="39.75" customHeight="1" x14ac:dyDescent="0.25">
      <c r="A9" s="74"/>
      <c r="B9" s="74"/>
      <c r="C9" s="53" t="s">
        <v>28</v>
      </c>
      <c r="D9" s="57" t="s">
        <v>29</v>
      </c>
      <c r="E9" s="51" t="s">
        <v>1</v>
      </c>
      <c r="F9" s="51" t="s">
        <v>2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28.5" customHeight="1" x14ac:dyDescent="0.2">
      <c r="A10" s="3" t="s">
        <v>3</v>
      </c>
      <c r="B10" s="39">
        <f>+B11+B15</f>
        <v>1083</v>
      </c>
      <c r="C10" s="52">
        <f>+C11+C15</f>
        <v>172</v>
      </c>
      <c r="D10" s="54">
        <f>+D11+D15</f>
        <v>481</v>
      </c>
      <c r="E10" s="54">
        <f>+E11+E15</f>
        <v>269</v>
      </c>
      <c r="F10" s="55">
        <f>+F11+F15</f>
        <v>161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24.95" customHeight="1" x14ac:dyDescent="0.2">
      <c r="A11" s="10" t="s">
        <v>19</v>
      </c>
      <c r="B11" s="6">
        <f>SUM(B12:B14)</f>
        <v>974</v>
      </c>
      <c r="C11" s="6">
        <f>SUM(C12:C14)</f>
        <v>150</v>
      </c>
      <c r="D11" s="6">
        <f>SUM(D12:D14)</f>
        <v>413</v>
      </c>
      <c r="E11" s="6">
        <f>SUM(E12:E14)</f>
        <v>259</v>
      </c>
      <c r="F11" s="7">
        <f>SUM(F12:F14)</f>
        <v>152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21.75" customHeight="1" x14ac:dyDescent="0.2">
      <c r="A12" s="14" t="s">
        <v>5</v>
      </c>
      <c r="B12" s="4">
        <f>+B26+B32+B45+B56+B60</f>
        <v>936</v>
      </c>
      <c r="C12" s="4">
        <f>+C26+C32+C45+C56+C60</f>
        <v>135</v>
      </c>
      <c r="D12" s="4">
        <f>+D26+D32+D45+D56+D60</f>
        <v>394</v>
      </c>
      <c r="E12" s="4">
        <f>+E26+E32+E45+E56+E60</f>
        <v>258</v>
      </c>
      <c r="F12" s="5">
        <f>+F26+F32+F45+F56+F60</f>
        <v>149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21.75" customHeight="1" x14ac:dyDescent="0.2">
      <c r="A13" s="14" t="s">
        <v>6</v>
      </c>
      <c r="B13" s="4">
        <f>+B33+B57</f>
        <v>9</v>
      </c>
      <c r="C13" s="4">
        <f>+C33+C57</f>
        <v>1</v>
      </c>
      <c r="D13" s="4">
        <f>+D33+D57</f>
        <v>8</v>
      </c>
      <c r="E13" s="4">
        <f>+E33+E57</f>
        <v>0</v>
      </c>
      <c r="F13" s="31">
        <f>+F33+F57</f>
        <v>0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21.75" customHeight="1" x14ac:dyDescent="0.2">
      <c r="A14" s="14" t="s">
        <v>7</v>
      </c>
      <c r="B14" s="4">
        <f>B34+B47</f>
        <v>29</v>
      </c>
      <c r="C14" s="4">
        <f>C34+C47</f>
        <v>14</v>
      </c>
      <c r="D14" s="4">
        <f t="shared" ref="C14:F14" si="0">D34+D47</f>
        <v>11</v>
      </c>
      <c r="E14" s="4">
        <f t="shared" si="0"/>
        <v>1</v>
      </c>
      <c r="F14" s="5">
        <f t="shared" si="0"/>
        <v>3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24.95" customHeight="1" x14ac:dyDescent="0.2">
      <c r="A15" s="10" t="s">
        <v>18</v>
      </c>
      <c r="B15" s="4">
        <f>SUM(B16:B22)</f>
        <v>109</v>
      </c>
      <c r="C15" s="4">
        <f t="shared" ref="C15:F15" si="1">SUM(C16:C22)</f>
        <v>22</v>
      </c>
      <c r="D15" s="4">
        <f t="shared" si="1"/>
        <v>68</v>
      </c>
      <c r="E15" s="4">
        <f t="shared" si="1"/>
        <v>10</v>
      </c>
      <c r="F15" s="5">
        <f t="shared" si="1"/>
        <v>9</v>
      </c>
      <c r="G15" s="63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23.25" customHeight="1" x14ac:dyDescent="0.2">
      <c r="A16" s="14" t="s">
        <v>41</v>
      </c>
      <c r="B16" s="4">
        <f>+B28+B36+B49+B62</f>
        <v>49</v>
      </c>
      <c r="C16" s="4">
        <f>+C28+C36+C49+C62</f>
        <v>11</v>
      </c>
      <c r="D16" s="4">
        <f>+D28+D36+D49+D62</f>
        <v>29</v>
      </c>
      <c r="E16" s="4">
        <f t="shared" ref="D16:F16" si="2">+E28+E36+E49+E62</f>
        <v>5</v>
      </c>
      <c r="F16" s="5">
        <f t="shared" si="2"/>
        <v>4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23.25" customHeight="1" x14ac:dyDescent="0.2">
      <c r="A17" s="14" t="s">
        <v>20</v>
      </c>
      <c r="B17" s="4">
        <f>B37</f>
        <v>4</v>
      </c>
      <c r="C17" s="4">
        <f>C37</f>
        <v>1</v>
      </c>
      <c r="D17" s="4">
        <f>D37</f>
        <v>2</v>
      </c>
      <c r="E17" s="4">
        <f>E37+E63</f>
        <v>1</v>
      </c>
      <c r="F17" s="5">
        <f>F37+F63</f>
        <v>1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23.25" customHeight="1" x14ac:dyDescent="0.2">
      <c r="A18" s="14" t="s">
        <v>8</v>
      </c>
      <c r="B18" s="4">
        <f>+B38+B51+B64</f>
        <v>13</v>
      </c>
      <c r="C18" s="4">
        <f>+C38+C51+C64</f>
        <v>2</v>
      </c>
      <c r="D18" s="4">
        <f>+D38+D51+D64</f>
        <v>10</v>
      </c>
      <c r="E18" s="4">
        <f>+E38+E51+E65</f>
        <v>1</v>
      </c>
      <c r="F18" s="5">
        <f>+F38+F51+F65</f>
        <v>1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23.25" customHeight="1" x14ac:dyDescent="0.2">
      <c r="A19" s="14" t="s">
        <v>9</v>
      </c>
      <c r="B19" s="4">
        <f>B39+B63</f>
        <v>5</v>
      </c>
      <c r="C19" s="4">
        <f>C39+C63</f>
        <v>3</v>
      </c>
      <c r="D19" s="4">
        <f>D39+D63</f>
        <v>1</v>
      </c>
      <c r="E19" s="4">
        <f t="shared" ref="E19:F20" si="3">E39</f>
        <v>0</v>
      </c>
      <c r="F19" s="5">
        <f t="shared" si="3"/>
        <v>0</v>
      </c>
      <c r="H19" s="72"/>
      <c r="I19" s="72"/>
      <c r="J19" s="72"/>
      <c r="K19" s="72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s="20" customFormat="1" ht="23.25" customHeight="1" x14ac:dyDescent="0.2">
      <c r="A20" s="14" t="s">
        <v>10</v>
      </c>
      <c r="B20" s="4">
        <f>+B40+B50+B65</f>
        <v>8</v>
      </c>
      <c r="C20" s="4">
        <f>C40+C50+C65</f>
        <v>2</v>
      </c>
      <c r="D20" s="4">
        <f>D40+D50</f>
        <v>4</v>
      </c>
      <c r="E20" s="4">
        <f t="shared" si="3"/>
        <v>0</v>
      </c>
      <c r="F20" s="5">
        <f t="shared" si="3"/>
        <v>1</v>
      </c>
      <c r="G20" s="48"/>
      <c r="H20" s="72"/>
      <c r="I20" s="72"/>
      <c r="J20" s="72"/>
      <c r="K20" s="72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s="20" customFormat="1" ht="23.25" customHeight="1" x14ac:dyDescent="0.2">
      <c r="A21" s="14" t="s">
        <v>32</v>
      </c>
      <c r="B21" s="4">
        <f>B41+B52+B66</f>
        <v>21</v>
      </c>
      <c r="C21" s="4">
        <f>C41+C52</f>
        <v>1</v>
      </c>
      <c r="D21" s="4">
        <f>D41+D52+D66</f>
        <v>18</v>
      </c>
      <c r="E21" s="4">
        <f t="shared" ref="D21:F21" si="4">E41+E52</f>
        <v>2</v>
      </c>
      <c r="F21" s="5">
        <f t="shared" si="4"/>
        <v>0</v>
      </c>
      <c r="G21" s="48"/>
      <c r="H21" s="72"/>
      <c r="I21" s="72"/>
      <c r="J21" s="72"/>
      <c r="K21" s="72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spans="1:35" s="20" customFormat="1" ht="23.25" customHeight="1" x14ac:dyDescent="0.2">
      <c r="A22" s="14" t="s">
        <v>11</v>
      </c>
      <c r="B22" s="4">
        <f>B42+B67</f>
        <v>9</v>
      </c>
      <c r="C22" s="4">
        <f>C42+C67</f>
        <v>2</v>
      </c>
      <c r="D22" s="4">
        <f>D42+D67</f>
        <v>4</v>
      </c>
      <c r="E22" s="4">
        <f>E42+E67</f>
        <v>1</v>
      </c>
      <c r="F22" s="5">
        <f>F42+F67</f>
        <v>2</v>
      </c>
      <c r="G22" s="48"/>
      <c r="H22" s="72"/>
      <c r="I22" s="72"/>
      <c r="J22" s="72"/>
      <c r="K22" s="72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spans="1:35" ht="30" customHeight="1" x14ac:dyDescent="0.2">
      <c r="A23" s="34" t="s">
        <v>13</v>
      </c>
      <c r="B23" s="4">
        <f>B24</f>
        <v>18</v>
      </c>
      <c r="C23" s="4">
        <f>C24</f>
        <v>13</v>
      </c>
      <c r="D23" s="4">
        <f t="shared" ref="D23:F23" si="5">D24</f>
        <v>3</v>
      </c>
      <c r="E23" s="4">
        <f t="shared" si="5"/>
        <v>2</v>
      </c>
      <c r="F23" s="5">
        <f t="shared" si="5"/>
        <v>0</v>
      </c>
      <c r="H23" s="72"/>
      <c r="I23" s="72"/>
      <c r="J23" s="72"/>
      <c r="K23" s="72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ht="21" customHeight="1" x14ac:dyDescent="0.2">
      <c r="A24" s="35" t="s">
        <v>13</v>
      </c>
      <c r="B24" s="40">
        <f>+B25+B27</f>
        <v>18</v>
      </c>
      <c r="C24" s="8">
        <f>+C25+C27</f>
        <v>13</v>
      </c>
      <c r="D24" s="8">
        <f>+D25+D27</f>
        <v>3</v>
      </c>
      <c r="E24" s="8">
        <f>+E25+E27</f>
        <v>2</v>
      </c>
      <c r="F24" s="9">
        <f>+F25+F27</f>
        <v>0</v>
      </c>
      <c r="H24" s="72"/>
      <c r="I24" s="72"/>
      <c r="J24" s="72"/>
      <c r="K24" s="72"/>
      <c r="L24" s="26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s="2" customFormat="1" ht="24.95" customHeight="1" x14ac:dyDescent="0.2">
      <c r="A25" s="10" t="s">
        <v>19</v>
      </c>
      <c r="B25" s="4">
        <f>SUM(B26:B26)</f>
        <v>16</v>
      </c>
      <c r="C25" s="4">
        <f>SUM(C26:C26)</f>
        <v>13</v>
      </c>
      <c r="D25" s="4">
        <f>SUM(D26:D26)</f>
        <v>1</v>
      </c>
      <c r="E25" s="4">
        <f>SUM(E26:E26)</f>
        <v>2</v>
      </c>
      <c r="F25" s="5">
        <f>SUM(F26:F26)</f>
        <v>0</v>
      </c>
      <c r="G25" s="4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8" customHeight="1" x14ac:dyDescent="0.2">
      <c r="A26" s="14" t="s">
        <v>5</v>
      </c>
      <c r="B26" s="8">
        <f>SUM(C26:F26)</f>
        <v>16</v>
      </c>
      <c r="C26" s="33">
        <v>13</v>
      </c>
      <c r="D26" s="33">
        <v>1</v>
      </c>
      <c r="E26" s="33">
        <v>2</v>
      </c>
      <c r="F26" s="43">
        <v>0</v>
      </c>
      <c r="H26" s="26"/>
      <c r="I26" s="26"/>
      <c r="J26" s="26"/>
      <c r="K26" s="26"/>
      <c r="L26" s="26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23.1" customHeight="1" x14ac:dyDescent="0.2">
      <c r="A27" s="10" t="s">
        <v>17</v>
      </c>
      <c r="B27" s="4">
        <f>SUM(B28:B28)</f>
        <v>2</v>
      </c>
      <c r="C27" s="4">
        <f>SUM(C28:C28)</f>
        <v>0</v>
      </c>
      <c r="D27" s="4">
        <f>SUM(D28:D28)</f>
        <v>2</v>
      </c>
      <c r="E27" s="4">
        <f>SUM(E28:E28)</f>
        <v>0</v>
      </c>
      <c r="F27" s="5">
        <f>SUM(F28:F28)</f>
        <v>0</v>
      </c>
      <c r="H27" s="26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18" customHeight="1" x14ac:dyDescent="0.2">
      <c r="A28" s="14" t="s">
        <v>41</v>
      </c>
      <c r="B28" s="8">
        <f>SUM(C28:F28)</f>
        <v>2</v>
      </c>
      <c r="C28" s="33">
        <v>0</v>
      </c>
      <c r="D28" s="33">
        <v>2</v>
      </c>
      <c r="E28" s="43">
        <v>0</v>
      </c>
      <c r="F28" s="43">
        <v>0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23.1" customHeight="1" x14ac:dyDescent="0.2">
      <c r="A29" s="36" t="s">
        <v>15</v>
      </c>
      <c r="B29" s="4">
        <f>B30+B43</f>
        <v>697</v>
      </c>
      <c r="C29" s="4">
        <f>C30+C43</f>
        <v>68</v>
      </c>
      <c r="D29" s="4">
        <f>D30+D43</f>
        <v>394</v>
      </c>
      <c r="E29" s="4">
        <f>E30+E43</f>
        <v>158</v>
      </c>
      <c r="F29" s="5">
        <f>F30+F43</f>
        <v>77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22.5" customHeight="1" x14ac:dyDescent="0.2">
      <c r="A30" s="35" t="s">
        <v>15</v>
      </c>
      <c r="B30" s="40">
        <f>+B31+B35</f>
        <v>675</v>
      </c>
      <c r="C30" s="8">
        <f>SUM(C31+C35)</f>
        <v>66</v>
      </c>
      <c r="D30" s="8">
        <f>SUM(D31+D35)</f>
        <v>376</v>
      </c>
      <c r="E30" s="8">
        <f>SUM(E31+E35)</f>
        <v>156</v>
      </c>
      <c r="F30" s="9">
        <f>SUM(F31+F35)</f>
        <v>77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 s="2" customFormat="1" ht="22.5" customHeight="1" x14ac:dyDescent="0.2">
      <c r="A31" s="15" t="s">
        <v>4</v>
      </c>
      <c r="B31" s="4">
        <f>SUM(C31:F31)</f>
        <v>590</v>
      </c>
      <c r="C31" s="4">
        <f>SUM(C32:C34)</f>
        <v>52</v>
      </c>
      <c r="D31" s="4">
        <f t="shared" ref="D31:F31" si="6">SUM(D32:D34)</f>
        <v>321</v>
      </c>
      <c r="E31" s="4">
        <f t="shared" si="6"/>
        <v>148</v>
      </c>
      <c r="F31" s="31">
        <f t="shared" si="6"/>
        <v>69</v>
      </c>
      <c r="G31" s="49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</row>
    <row r="32" spans="1:35" ht="22.5" customHeight="1" x14ac:dyDescent="0.2">
      <c r="A32" s="14" t="s">
        <v>5</v>
      </c>
      <c r="B32" s="8">
        <f t="shared" ref="B32:B42" si="7">SUM(C32:F32)</f>
        <v>555</v>
      </c>
      <c r="C32" s="33">
        <v>38</v>
      </c>
      <c r="D32" s="33">
        <v>304</v>
      </c>
      <c r="E32" s="33">
        <v>147</v>
      </c>
      <c r="F32" s="43">
        <v>66</v>
      </c>
      <c r="L32" s="26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ht="19.5" customHeight="1" x14ac:dyDescent="0.2">
      <c r="A33" s="14" t="s">
        <v>6</v>
      </c>
      <c r="B33" s="8">
        <f t="shared" si="7"/>
        <v>8</v>
      </c>
      <c r="C33" s="33">
        <v>1</v>
      </c>
      <c r="D33" s="33">
        <v>7</v>
      </c>
      <c r="E33" s="33">
        <v>0</v>
      </c>
      <c r="F33" s="43">
        <v>0</v>
      </c>
      <c r="L33" s="26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 ht="18" customHeight="1" x14ac:dyDescent="0.2">
      <c r="A34" s="14" t="s">
        <v>7</v>
      </c>
      <c r="B34" s="8">
        <f t="shared" si="7"/>
        <v>27</v>
      </c>
      <c r="C34" s="33">
        <v>13</v>
      </c>
      <c r="D34" s="33">
        <v>10</v>
      </c>
      <c r="E34" s="33">
        <v>1</v>
      </c>
      <c r="F34" s="43">
        <v>3</v>
      </c>
      <c r="H34" s="26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21.75" customHeight="1" x14ac:dyDescent="0.2">
      <c r="A35" s="15" t="s">
        <v>17</v>
      </c>
      <c r="B35" s="4">
        <f>SUM(B36:B42)</f>
        <v>85</v>
      </c>
      <c r="C35" s="4">
        <f>SUM(C36:C42)</f>
        <v>14</v>
      </c>
      <c r="D35" s="4">
        <f>SUM(D36:D42)</f>
        <v>55</v>
      </c>
      <c r="E35" s="5">
        <f>SUM(E36:E42)</f>
        <v>8</v>
      </c>
      <c r="F35" s="5">
        <f>SUM(F36:F42)</f>
        <v>8</v>
      </c>
      <c r="H35" s="26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1:35" ht="24.75" customHeight="1" x14ac:dyDescent="0.2">
      <c r="A36" s="14" t="s">
        <v>41</v>
      </c>
      <c r="B36" s="8">
        <f>SUM(C36:F36)</f>
        <v>33</v>
      </c>
      <c r="C36" s="33">
        <v>6</v>
      </c>
      <c r="D36" s="33">
        <v>19</v>
      </c>
      <c r="E36" s="33">
        <v>4</v>
      </c>
      <c r="F36" s="30">
        <v>4</v>
      </c>
      <c r="H36" s="26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1:35" ht="24.75" customHeight="1" x14ac:dyDescent="0.2">
      <c r="A37" s="14" t="s">
        <v>20</v>
      </c>
      <c r="B37" s="8">
        <f t="shared" si="7"/>
        <v>4</v>
      </c>
      <c r="C37" s="33">
        <v>1</v>
      </c>
      <c r="D37" s="33">
        <v>2</v>
      </c>
      <c r="E37" s="33">
        <v>1</v>
      </c>
      <c r="F37" s="30">
        <v>0</v>
      </c>
      <c r="H37" s="26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1:35" ht="24.75" customHeight="1" x14ac:dyDescent="0.2">
      <c r="A38" s="14" t="s">
        <v>8</v>
      </c>
      <c r="B38" s="8">
        <f t="shared" si="7"/>
        <v>12</v>
      </c>
      <c r="C38" s="33">
        <v>1</v>
      </c>
      <c r="D38" s="33">
        <v>10</v>
      </c>
      <c r="E38" s="33">
        <v>0</v>
      </c>
      <c r="F38" s="30">
        <v>1</v>
      </c>
      <c r="H38" s="26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1:35" ht="24.75" customHeight="1" x14ac:dyDescent="0.2">
      <c r="A39" s="14" t="s">
        <v>9</v>
      </c>
      <c r="B39" s="8">
        <f t="shared" si="7"/>
        <v>3</v>
      </c>
      <c r="C39" s="33">
        <v>2</v>
      </c>
      <c r="D39" s="33">
        <v>1</v>
      </c>
      <c r="E39" s="33">
        <v>0</v>
      </c>
      <c r="F39" s="30">
        <v>0</v>
      </c>
      <c r="H39" s="26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24.75" customHeight="1" x14ac:dyDescent="0.2">
      <c r="A40" s="14" t="s">
        <v>10</v>
      </c>
      <c r="B40" s="8">
        <f t="shared" si="7"/>
        <v>6</v>
      </c>
      <c r="C40" s="33">
        <v>2</v>
      </c>
      <c r="D40" s="33">
        <v>3</v>
      </c>
      <c r="E40" s="33">
        <v>0</v>
      </c>
      <c r="F40" s="30">
        <v>1</v>
      </c>
      <c r="H40" s="26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24.75" customHeight="1" x14ac:dyDescent="0.2">
      <c r="A41" s="14" t="s">
        <v>32</v>
      </c>
      <c r="B41" s="8">
        <f t="shared" si="7"/>
        <v>19</v>
      </c>
      <c r="C41" s="33">
        <v>1</v>
      </c>
      <c r="D41" s="33">
        <v>16</v>
      </c>
      <c r="E41" s="33">
        <v>2</v>
      </c>
      <c r="F41" s="30">
        <v>0</v>
      </c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1:35" ht="24.75" customHeight="1" x14ac:dyDescent="0.2">
      <c r="A42" s="14" t="s">
        <v>11</v>
      </c>
      <c r="B42" s="8">
        <f t="shared" si="7"/>
        <v>8</v>
      </c>
      <c r="C42" s="33">
        <v>1</v>
      </c>
      <c r="D42" s="33">
        <v>4</v>
      </c>
      <c r="E42" s="33">
        <v>1</v>
      </c>
      <c r="F42" s="30">
        <v>2</v>
      </c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23.1" customHeight="1" x14ac:dyDescent="0.2">
      <c r="A43" s="35" t="s">
        <v>16</v>
      </c>
      <c r="B43" s="40">
        <f>SUM(B44,B48)</f>
        <v>22</v>
      </c>
      <c r="C43" s="40">
        <f>SUM(C44,C48)</f>
        <v>2</v>
      </c>
      <c r="D43" s="40">
        <f>SUM(D44,D48)</f>
        <v>18</v>
      </c>
      <c r="E43" s="40">
        <f>SUM(E44,E48)</f>
        <v>2</v>
      </c>
      <c r="F43" s="44">
        <f>SUM(F44,F48)</f>
        <v>0</v>
      </c>
      <c r="G43" s="49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22.5" customHeight="1" x14ac:dyDescent="0.2">
      <c r="A44" s="15" t="s">
        <v>19</v>
      </c>
      <c r="B44" s="4">
        <f>SUM(B45+B47)</f>
        <v>17</v>
      </c>
      <c r="C44" s="4">
        <f t="shared" ref="C44:F44" si="8">SUM(C45+C47)</f>
        <v>2</v>
      </c>
      <c r="D44" s="4">
        <f t="shared" si="8"/>
        <v>13</v>
      </c>
      <c r="E44" s="4">
        <f t="shared" si="8"/>
        <v>2</v>
      </c>
      <c r="F44" s="5">
        <f t="shared" si="8"/>
        <v>0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22.5" customHeight="1" x14ac:dyDescent="0.2">
      <c r="A45" s="14" t="s">
        <v>5</v>
      </c>
      <c r="B45" s="8">
        <f t="shared" ref="B45:B52" si="9">SUM(C45:F45)</f>
        <v>15</v>
      </c>
      <c r="C45" s="33">
        <v>1</v>
      </c>
      <c r="D45" s="33">
        <v>12</v>
      </c>
      <c r="E45" s="33">
        <v>2</v>
      </c>
      <c r="F45" s="21">
        <v>0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20.100000000000001" customHeight="1" x14ac:dyDescent="0.2">
      <c r="A46" s="45" t="s">
        <v>33</v>
      </c>
      <c r="B46" s="8"/>
      <c r="C46" s="33"/>
      <c r="D46" s="33"/>
      <c r="E46" s="33"/>
      <c r="F46" s="21"/>
      <c r="H46" s="26"/>
      <c r="I46" s="26"/>
      <c r="J46" s="26"/>
      <c r="K46" s="26"/>
      <c r="L46" s="26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18" customHeight="1" x14ac:dyDescent="0.2">
      <c r="A47" s="14" t="s">
        <v>7</v>
      </c>
      <c r="B47" s="8">
        <f t="shared" si="9"/>
        <v>2</v>
      </c>
      <c r="C47" s="33">
        <v>1</v>
      </c>
      <c r="D47" s="33">
        <v>1</v>
      </c>
      <c r="E47" s="33">
        <v>0</v>
      </c>
      <c r="F47" s="21">
        <v>0</v>
      </c>
      <c r="H47" s="26"/>
      <c r="I47" s="26"/>
      <c r="J47" s="26"/>
      <c r="K47" s="26"/>
      <c r="L47" s="26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21.95" customHeight="1" x14ac:dyDescent="0.2">
      <c r="A48" s="15" t="s">
        <v>18</v>
      </c>
      <c r="B48" s="4">
        <f>SUM(B49:B52)</f>
        <v>5</v>
      </c>
      <c r="C48" s="4">
        <f>SUM(C49:C52)</f>
        <v>0</v>
      </c>
      <c r="D48" s="4">
        <f>SUM(D49:D52)</f>
        <v>5</v>
      </c>
      <c r="E48" s="4">
        <f>SUM(E49:E52)</f>
        <v>0</v>
      </c>
      <c r="F48" s="5">
        <f>SUM(F49:F52)</f>
        <v>0</v>
      </c>
      <c r="H48" s="26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18" customHeight="1" x14ac:dyDescent="0.2">
      <c r="A49" s="14" t="s">
        <v>41</v>
      </c>
      <c r="B49" s="8">
        <f t="shared" si="9"/>
        <v>3</v>
      </c>
      <c r="C49" s="33">
        <v>0</v>
      </c>
      <c r="D49" s="33">
        <v>3</v>
      </c>
      <c r="E49" s="33">
        <v>0</v>
      </c>
      <c r="F49" s="30">
        <v>0</v>
      </c>
      <c r="H49" s="26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18" customHeight="1" x14ac:dyDescent="0.2">
      <c r="A50" s="14" t="s">
        <v>10</v>
      </c>
      <c r="B50" s="8">
        <f t="shared" si="9"/>
        <v>1</v>
      </c>
      <c r="C50" s="33">
        <v>0</v>
      </c>
      <c r="D50" s="33">
        <v>1</v>
      </c>
      <c r="E50" s="33">
        <v>0</v>
      </c>
      <c r="F50" s="30">
        <v>0</v>
      </c>
      <c r="H50" s="26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18" customHeight="1" x14ac:dyDescent="0.2">
      <c r="A51" s="14" t="s">
        <v>8</v>
      </c>
      <c r="B51" s="8">
        <f t="shared" si="9"/>
        <v>0</v>
      </c>
      <c r="C51" s="33">
        <v>0</v>
      </c>
      <c r="D51" s="33">
        <v>0</v>
      </c>
      <c r="E51" s="33">
        <v>0</v>
      </c>
      <c r="F51" s="30">
        <v>0</v>
      </c>
      <c r="H51" s="26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ht="18" customHeight="1" x14ac:dyDescent="0.2">
      <c r="A52" s="14" t="s">
        <v>32</v>
      </c>
      <c r="B52" s="8">
        <f t="shared" si="9"/>
        <v>1</v>
      </c>
      <c r="C52" s="33">
        <v>0</v>
      </c>
      <c r="D52" s="33">
        <v>1</v>
      </c>
      <c r="E52" s="33">
        <v>0</v>
      </c>
      <c r="F52" s="21">
        <v>0</v>
      </c>
      <c r="H52" s="26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1:35" ht="23.1" customHeight="1" x14ac:dyDescent="0.2">
      <c r="A53" s="36" t="s">
        <v>21</v>
      </c>
      <c r="B53" s="4">
        <f>B54+B58</f>
        <v>368</v>
      </c>
      <c r="C53" s="4">
        <f>C54+C58</f>
        <v>91</v>
      </c>
      <c r="D53" s="4">
        <f>D54+D58</f>
        <v>84</v>
      </c>
      <c r="E53" s="29">
        <f>E54+E58</f>
        <v>109</v>
      </c>
      <c r="F53" s="5">
        <f>F54+F58</f>
        <v>84</v>
      </c>
      <c r="H53" s="26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1:35" ht="23.25" customHeight="1" x14ac:dyDescent="0.2">
      <c r="A54" s="35" t="s">
        <v>12</v>
      </c>
      <c r="B54" s="8">
        <f>SUM(C54:F54)</f>
        <v>186</v>
      </c>
      <c r="C54" s="41">
        <f>SUM(C55)</f>
        <v>37</v>
      </c>
      <c r="D54" s="41">
        <f t="shared" ref="D54:F54" si="10">SUM(D55)</f>
        <v>58</v>
      </c>
      <c r="E54" s="41">
        <f t="shared" si="10"/>
        <v>66</v>
      </c>
      <c r="F54" s="42">
        <f t="shared" si="10"/>
        <v>25</v>
      </c>
      <c r="H54" s="26"/>
      <c r="I54" s="26"/>
      <c r="J54" s="26"/>
      <c r="K54" s="26"/>
      <c r="L54" s="26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1:35" ht="21" customHeight="1" x14ac:dyDescent="0.2">
      <c r="A55" s="15" t="s">
        <v>4</v>
      </c>
      <c r="B55" s="4">
        <f>SUM(C55:F55)</f>
        <v>186</v>
      </c>
      <c r="C55" s="4">
        <f>SUM(C56:C57)</f>
        <v>37</v>
      </c>
      <c r="D55" s="4">
        <f>SUM(D56:D57)</f>
        <v>58</v>
      </c>
      <c r="E55" s="4">
        <f>SUM(E56:E57)</f>
        <v>66</v>
      </c>
      <c r="F55" s="5">
        <f>SUM(F56:F57)</f>
        <v>25</v>
      </c>
      <c r="H55" s="26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1:35" ht="21.95" customHeight="1" x14ac:dyDescent="0.2">
      <c r="A56" s="14" t="s">
        <v>5</v>
      </c>
      <c r="B56" s="8">
        <f t="shared" ref="B56:B57" si="11">SUM(C56:F56)</f>
        <v>185</v>
      </c>
      <c r="C56" s="33">
        <v>37</v>
      </c>
      <c r="D56" s="33">
        <v>57</v>
      </c>
      <c r="E56" s="33">
        <v>66</v>
      </c>
      <c r="F56" s="43">
        <v>25</v>
      </c>
      <c r="H56" s="26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1:35" ht="21.95" customHeight="1" x14ac:dyDescent="0.2">
      <c r="A57" s="14" t="s">
        <v>6</v>
      </c>
      <c r="B57" s="8">
        <f t="shared" si="11"/>
        <v>1</v>
      </c>
      <c r="C57" s="33">
        <v>0</v>
      </c>
      <c r="D57" s="33">
        <v>1</v>
      </c>
      <c r="E57" s="33">
        <v>0</v>
      </c>
      <c r="F57" s="43">
        <v>0</v>
      </c>
      <c r="H57" s="26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1:35" ht="23.1" customHeight="1" x14ac:dyDescent="0.2">
      <c r="A58" s="35" t="s">
        <v>14</v>
      </c>
      <c r="B58" s="8">
        <f>SUM(B59+B61)</f>
        <v>182</v>
      </c>
      <c r="C58" s="8">
        <f>SUM(C59+C61)</f>
        <v>54</v>
      </c>
      <c r="D58" s="8">
        <f>SUM(D59+D61)</f>
        <v>26</v>
      </c>
      <c r="E58" s="8">
        <f>SUM(E59+E61)</f>
        <v>43</v>
      </c>
      <c r="F58" s="9">
        <f>SUM(F59+F61)</f>
        <v>59</v>
      </c>
      <c r="H58" s="26"/>
      <c r="I58" s="26"/>
      <c r="J58" s="26"/>
      <c r="K58" s="26"/>
      <c r="L58" s="26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1:35" ht="24.95" customHeight="1" x14ac:dyDescent="0.2">
      <c r="A59" s="15" t="s">
        <v>4</v>
      </c>
      <c r="B59" s="8">
        <f>SUM(C59:F59)</f>
        <v>165</v>
      </c>
      <c r="C59" s="4">
        <f>SUM(C60:C60)</f>
        <v>46</v>
      </c>
      <c r="D59" s="4">
        <f>SUM(D60:D60)</f>
        <v>20</v>
      </c>
      <c r="E59" s="4">
        <f>SUM(E60:E60)</f>
        <v>41</v>
      </c>
      <c r="F59" s="5">
        <f>SUM(F60:F60)</f>
        <v>58</v>
      </c>
      <c r="H59" s="26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1:35" ht="21.95" customHeight="1" x14ac:dyDescent="0.2">
      <c r="A60" s="14" t="s">
        <v>5</v>
      </c>
      <c r="B60" s="8">
        <f t="shared" ref="B60" si="12">SUM(C60:F60)</f>
        <v>165</v>
      </c>
      <c r="C60" s="33">
        <v>46</v>
      </c>
      <c r="D60" s="33">
        <v>20</v>
      </c>
      <c r="E60" s="33">
        <v>41</v>
      </c>
      <c r="F60" s="43">
        <v>58</v>
      </c>
      <c r="H60" s="26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1:35" ht="21.95" customHeight="1" x14ac:dyDescent="0.2">
      <c r="A61" s="15" t="s">
        <v>17</v>
      </c>
      <c r="B61" s="8">
        <f>SUM(B62:B67)</f>
        <v>17</v>
      </c>
      <c r="C61" s="8">
        <f>SUM(C62:C67)</f>
        <v>8</v>
      </c>
      <c r="D61" s="8">
        <f>SUM(D62:D67)</f>
        <v>6</v>
      </c>
      <c r="E61" s="8">
        <f>SUM(E62:E67)</f>
        <v>2</v>
      </c>
      <c r="F61" s="9">
        <f>SUM(F62:F67)</f>
        <v>1</v>
      </c>
      <c r="H61" s="26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35" ht="21.95" customHeight="1" x14ac:dyDescent="0.2">
      <c r="A62" s="14" t="s">
        <v>41</v>
      </c>
      <c r="B62" s="8">
        <f t="shared" ref="B62:B66" si="13">SUM(C62:F62)</f>
        <v>11</v>
      </c>
      <c r="C62" s="33">
        <v>5</v>
      </c>
      <c r="D62" s="33">
        <v>5</v>
      </c>
      <c r="E62" s="33">
        <v>1</v>
      </c>
      <c r="F62" s="43">
        <v>0</v>
      </c>
      <c r="H62" s="26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1:35" ht="21.95" customHeight="1" x14ac:dyDescent="0.2">
      <c r="A63" s="14" t="s">
        <v>9</v>
      </c>
      <c r="B63" s="8">
        <f t="shared" si="13"/>
        <v>2</v>
      </c>
      <c r="C63" s="64">
        <v>1</v>
      </c>
      <c r="D63" s="33">
        <v>0</v>
      </c>
      <c r="E63" s="33">
        <v>0</v>
      </c>
      <c r="F63" s="43">
        <v>1</v>
      </c>
      <c r="H63" s="26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1:35" ht="21.95" customHeight="1" x14ac:dyDescent="0.2">
      <c r="A64" s="14" t="s">
        <v>8</v>
      </c>
      <c r="B64" s="8">
        <f t="shared" ref="B64" si="14">SUM(C64:F64)</f>
        <v>1</v>
      </c>
      <c r="C64" s="33">
        <v>1</v>
      </c>
      <c r="D64" s="33">
        <v>0</v>
      </c>
      <c r="E64" s="33">
        <v>0</v>
      </c>
      <c r="F64" s="43">
        <v>0</v>
      </c>
      <c r="H64" s="26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1:35" ht="21.95" customHeight="1" x14ac:dyDescent="0.2">
      <c r="A65" s="14" t="s">
        <v>10</v>
      </c>
      <c r="B65" s="8">
        <f t="shared" si="13"/>
        <v>1</v>
      </c>
      <c r="C65" s="33">
        <v>0</v>
      </c>
      <c r="D65" s="33">
        <v>0</v>
      </c>
      <c r="E65" s="33">
        <v>1</v>
      </c>
      <c r="F65" s="43">
        <v>0</v>
      </c>
      <c r="H65" s="26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1:35" ht="19.5" customHeight="1" x14ac:dyDescent="0.2">
      <c r="A66" s="14" t="s">
        <v>32</v>
      </c>
      <c r="B66" s="8">
        <f t="shared" si="13"/>
        <v>1</v>
      </c>
      <c r="C66" s="33">
        <v>0</v>
      </c>
      <c r="D66" s="33">
        <v>1</v>
      </c>
      <c r="E66" s="64" t="s">
        <v>38</v>
      </c>
      <c r="F66" s="43">
        <v>0</v>
      </c>
    </row>
    <row r="67" spans="1:35" s="66" customFormat="1" ht="19.5" customHeight="1" x14ac:dyDescent="0.2">
      <c r="A67" s="14" t="s">
        <v>11</v>
      </c>
      <c r="B67" s="8">
        <f>SUM(C67:F67)</f>
        <v>1</v>
      </c>
      <c r="C67" s="50">
        <v>1</v>
      </c>
      <c r="D67" s="33">
        <v>0</v>
      </c>
      <c r="E67" s="33">
        <v>0</v>
      </c>
      <c r="F67" s="65">
        <v>0</v>
      </c>
      <c r="G67" s="47"/>
      <c r="H67" s="63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</row>
    <row r="68" spans="1:35" s="66" customFormat="1" ht="5.25" customHeight="1" x14ac:dyDescent="0.2">
      <c r="A68" s="68"/>
      <c r="B68" s="69"/>
      <c r="C68" s="70"/>
      <c r="D68" s="71"/>
      <c r="E68" s="71"/>
      <c r="F68" s="67"/>
      <c r="G68" s="47"/>
      <c r="H68" s="63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</row>
    <row r="69" spans="1:35" ht="20.25" customHeight="1" x14ac:dyDescent="0.2">
      <c r="A69" s="19" t="s">
        <v>27</v>
      </c>
      <c r="B69" s="31"/>
      <c r="C69" s="12"/>
      <c r="D69" s="12"/>
      <c r="E69" s="12"/>
      <c r="F69" s="12"/>
      <c r="G69" s="63"/>
      <c r="H69" s="26"/>
      <c r="I69" s="26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1:35" ht="12.95" customHeight="1" x14ac:dyDescent="0.25">
      <c r="A70" s="22" t="s">
        <v>34</v>
      </c>
      <c r="B70" s="28"/>
      <c r="C70" s="11"/>
      <c r="D70" s="11"/>
      <c r="E70" s="11"/>
      <c r="F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1:35" ht="12.95" customHeight="1" x14ac:dyDescent="0.2">
      <c r="A71" s="23" t="s">
        <v>31</v>
      </c>
      <c r="B71" s="32"/>
      <c r="C71" s="13"/>
      <c r="D71" s="13"/>
      <c r="E71" s="13"/>
      <c r="F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1:35" ht="12.95" customHeight="1" x14ac:dyDescent="0.2">
      <c r="A72" s="23" t="s">
        <v>39</v>
      </c>
      <c r="B72" s="32"/>
      <c r="C72" s="13"/>
      <c r="D72" s="13"/>
      <c r="E72" s="13"/>
      <c r="F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1:35" ht="12.95" customHeight="1" x14ac:dyDescent="0.25">
      <c r="A73" s="18" t="s">
        <v>26</v>
      </c>
      <c r="B73" s="28"/>
      <c r="C73" s="11"/>
      <c r="D73" s="11"/>
      <c r="E73" s="11"/>
      <c r="F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1:35" ht="12.95" customHeight="1" x14ac:dyDescent="0.25">
      <c r="A74" s="22" t="s">
        <v>40</v>
      </c>
      <c r="B74" s="28"/>
      <c r="C74" s="11"/>
      <c r="D74" s="11"/>
      <c r="E74" s="11"/>
      <c r="F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1:35" x14ac:dyDescent="0.25">
      <c r="A75" s="22" t="s">
        <v>30</v>
      </c>
      <c r="B75" s="28"/>
      <c r="C75" s="11"/>
      <c r="D75" s="11"/>
      <c r="E75" s="11"/>
      <c r="F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1:35" x14ac:dyDescent="0.25">
      <c r="A76" s="22"/>
      <c r="B76" s="28"/>
      <c r="C76" s="11"/>
      <c r="D76" s="11"/>
      <c r="E76" s="11"/>
      <c r="F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1:35" x14ac:dyDescent="0.25">
      <c r="A77" s="22"/>
      <c r="B77" s="28"/>
      <c r="C77" s="11"/>
      <c r="D77" s="11"/>
      <c r="E77" s="11"/>
      <c r="F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1:35" x14ac:dyDescent="0.25">
      <c r="A78" s="22"/>
      <c r="B78" s="28"/>
      <c r="C78" s="11"/>
      <c r="D78" s="11"/>
      <c r="E78" s="11"/>
      <c r="F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1:35" x14ac:dyDescent="0.25">
      <c r="A79" s="22"/>
      <c r="B79" s="28"/>
      <c r="C79" s="11"/>
      <c r="D79" s="11"/>
      <c r="E79" s="11"/>
      <c r="F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1:35" x14ac:dyDescent="0.25">
      <c r="A80" s="22"/>
      <c r="B80" s="28"/>
      <c r="C80" s="11"/>
      <c r="D80" s="11"/>
      <c r="E80" s="11"/>
      <c r="F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1:35" x14ac:dyDescent="0.25">
      <c r="A81" s="22"/>
      <c r="B81" s="28"/>
      <c r="C81" s="11"/>
      <c r="D81" s="11"/>
      <c r="E81" s="11"/>
      <c r="F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  <row r="82" spans="1:35" x14ac:dyDescent="0.25">
      <c r="A82" s="22"/>
      <c r="B82" s="28"/>
      <c r="C82" s="11"/>
      <c r="D82" s="11"/>
      <c r="E82" s="11"/>
      <c r="F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</row>
    <row r="83" spans="1:35" x14ac:dyDescent="0.25">
      <c r="A83" s="22"/>
      <c r="B83" s="28"/>
      <c r="C83" s="11"/>
      <c r="D83" s="11"/>
      <c r="E83" s="11"/>
      <c r="F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</row>
    <row r="84" spans="1:35" x14ac:dyDescent="0.25">
      <c r="A84" s="22"/>
      <c r="B84" s="28"/>
      <c r="C84" s="11"/>
      <c r="D84" s="11"/>
      <c r="E84" s="11"/>
      <c r="F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</row>
    <row r="85" spans="1:35" x14ac:dyDescent="0.25">
      <c r="A85" s="22"/>
      <c r="B85" s="28"/>
      <c r="C85" s="11"/>
      <c r="D85" s="11"/>
      <c r="E85" s="11"/>
      <c r="F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</row>
    <row r="86" spans="1:35" x14ac:dyDescent="0.25">
      <c r="A86" s="22"/>
      <c r="B86" s="28"/>
      <c r="C86" s="11"/>
      <c r="D86" s="11"/>
      <c r="E86" s="11"/>
      <c r="F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</row>
    <row r="87" spans="1:35" x14ac:dyDescent="0.25">
      <c r="A87" s="22"/>
      <c r="B87" s="28"/>
      <c r="C87" s="11"/>
      <c r="D87" s="11"/>
      <c r="E87" s="11"/>
      <c r="F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</row>
    <row r="88" spans="1:35" x14ac:dyDescent="0.25">
      <c r="A88" s="22"/>
      <c r="B88" s="28"/>
      <c r="C88" s="11"/>
      <c r="D88" s="11"/>
      <c r="E88" s="11"/>
      <c r="F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</row>
    <row r="89" spans="1:35" x14ac:dyDescent="0.25">
      <c r="A89" s="22"/>
      <c r="B89" s="28"/>
      <c r="C89" s="11"/>
      <c r="D89" s="11"/>
      <c r="E89" s="11"/>
      <c r="F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</row>
    <row r="90" spans="1:35" x14ac:dyDescent="0.25">
      <c r="A90" s="22"/>
      <c r="B90" s="28"/>
      <c r="C90" s="11"/>
      <c r="D90" s="11"/>
      <c r="E90" s="11"/>
      <c r="F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</row>
    <row r="91" spans="1:35" x14ac:dyDescent="0.25">
      <c r="A91" s="22"/>
      <c r="B91" s="28"/>
      <c r="C91" s="11"/>
      <c r="D91" s="11"/>
      <c r="E91" s="11"/>
      <c r="F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</row>
    <row r="92" spans="1:35" x14ac:dyDescent="0.25">
      <c r="A92" s="22"/>
      <c r="B92" s="28"/>
      <c r="C92" s="11"/>
      <c r="D92" s="11"/>
      <c r="E92" s="11"/>
      <c r="F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</row>
    <row r="93" spans="1:35" x14ac:dyDescent="0.25">
      <c r="A93" s="22"/>
      <c r="B93" s="28"/>
      <c r="C93" s="11"/>
      <c r="D93" s="11"/>
      <c r="E93" s="11"/>
      <c r="F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</row>
    <row r="94" spans="1:35" x14ac:dyDescent="0.25">
      <c r="A94" s="22"/>
      <c r="B94" s="28"/>
      <c r="C94" s="11"/>
      <c r="D94" s="11"/>
      <c r="E94" s="11"/>
      <c r="F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</row>
    <row r="95" spans="1:35" x14ac:dyDescent="0.25">
      <c r="A95" s="22"/>
      <c r="B95" s="28"/>
      <c r="C95" s="11"/>
      <c r="D95" s="11"/>
      <c r="E95" s="11"/>
      <c r="F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</row>
    <row r="96" spans="1:35" x14ac:dyDescent="0.25">
      <c r="A96" s="22"/>
      <c r="B96" s="28"/>
      <c r="C96" s="11"/>
      <c r="D96" s="11"/>
      <c r="E96" s="11"/>
      <c r="F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</row>
    <row r="97" spans="1:35" x14ac:dyDescent="0.25">
      <c r="A97" s="22"/>
      <c r="B97" s="28"/>
      <c r="C97" s="11"/>
      <c r="D97" s="11"/>
      <c r="E97" s="11"/>
      <c r="F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</row>
    <row r="98" spans="1:35" x14ac:dyDescent="0.25">
      <c r="A98" s="22"/>
      <c r="B98" s="28"/>
      <c r="C98" s="11"/>
      <c r="D98" s="11"/>
      <c r="E98" s="11"/>
      <c r="F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</row>
    <row r="99" spans="1:35" x14ac:dyDescent="0.25">
      <c r="A99" s="22"/>
      <c r="B99" s="28"/>
      <c r="C99" s="11"/>
      <c r="D99" s="11"/>
      <c r="E99" s="11"/>
      <c r="F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</row>
    <row r="100" spans="1:35" x14ac:dyDescent="0.25">
      <c r="A100" s="22"/>
      <c r="B100" s="28"/>
      <c r="C100" s="11"/>
      <c r="D100" s="11"/>
      <c r="E100" s="11"/>
      <c r="F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</row>
    <row r="101" spans="1:35" x14ac:dyDescent="0.25">
      <c r="A101" s="22"/>
      <c r="B101" s="28"/>
      <c r="C101" s="11"/>
      <c r="D101" s="11"/>
      <c r="E101" s="11"/>
      <c r="F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1:35" x14ac:dyDescent="0.25">
      <c r="A102" s="22"/>
      <c r="B102" s="28"/>
      <c r="C102" s="11"/>
      <c r="D102" s="11"/>
      <c r="E102" s="11"/>
      <c r="F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</row>
    <row r="103" spans="1:35" x14ac:dyDescent="0.25">
      <c r="A103" s="22"/>
      <c r="B103" s="28"/>
      <c r="C103" s="11"/>
      <c r="D103" s="11"/>
      <c r="E103" s="11"/>
      <c r="F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</row>
    <row r="104" spans="1:35" x14ac:dyDescent="0.25">
      <c r="A104" s="22"/>
      <c r="B104" s="28"/>
      <c r="C104" s="11"/>
      <c r="D104" s="11"/>
      <c r="E104" s="11"/>
      <c r="F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</row>
    <row r="105" spans="1:35" x14ac:dyDescent="0.25">
      <c r="A105" s="22"/>
      <c r="B105" s="28"/>
      <c r="C105" s="11"/>
      <c r="D105" s="11"/>
      <c r="E105" s="11"/>
      <c r="F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</row>
    <row r="106" spans="1:35" x14ac:dyDescent="0.25">
      <c r="A106" s="22"/>
      <c r="B106" s="28"/>
      <c r="C106" s="11"/>
      <c r="D106" s="11"/>
      <c r="E106" s="11"/>
      <c r="F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</row>
    <row r="107" spans="1:35" x14ac:dyDescent="0.25">
      <c r="A107" s="22"/>
      <c r="B107" s="28"/>
      <c r="C107" s="11"/>
      <c r="D107" s="11"/>
      <c r="E107" s="11"/>
      <c r="F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</row>
    <row r="108" spans="1:35" x14ac:dyDescent="0.25">
      <c r="A108" s="22"/>
      <c r="B108" s="28"/>
      <c r="C108" s="11"/>
      <c r="D108" s="11"/>
      <c r="E108" s="11"/>
      <c r="F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</row>
    <row r="109" spans="1:35" x14ac:dyDescent="0.25">
      <c r="A109" s="22"/>
      <c r="B109" s="28"/>
      <c r="C109" s="11"/>
      <c r="D109" s="11"/>
      <c r="E109" s="11"/>
      <c r="F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</row>
    <row r="110" spans="1:35" x14ac:dyDescent="0.25">
      <c r="A110" s="22"/>
      <c r="B110" s="28"/>
      <c r="C110" s="11"/>
      <c r="D110" s="11"/>
      <c r="E110" s="11"/>
      <c r="F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</row>
    <row r="111" spans="1:35" x14ac:dyDescent="0.25">
      <c r="A111" s="22"/>
      <c r="B111" s="28"/>
      <c r="C111" s="11"/>
      <c r="D111" s="11"/>
      <c r="E111" s="11"/>
      <c r="F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</row>
    <row r="112" spans="1:35" x14ac:dyDescent="0.25">
      <c r="A112" s="22"/>
      <c r="B112" s="28"/>
      <c r="C112" s="11"/>
      <c r="D112" s="11"/>
      <c r="E112" s="11"/>
      <c r="F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</row>
    <row r="113" spans="1:35" x14ac:dyDescent="0.25">
      <c r="A113" s="22"/>
      <c r="B113" s="28"/>
      <c r="C113" s="11"/>
      <c r="D113" s="11"/>
      <c r="E113" s="11"/>
      <c r="F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</row>
    <row r="114" spans="1:35" x14ac:dyDescent="0.25">
      <c r="A114" s="22"/>
      <c r="B114" s="28"/>
      <c r="C114" s="11"/>
      <c r="D114" s="11"/>
      <c r="E114" s="11"/>
      <c r="F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</row>
    <row r="115" spans="1:35" x14ac:dyDescent="0.25">
      <c r="A115" s="22"/>
      <c r="B115" s="28"/>
      <c r="C115" s="11"/>
      <c r="D115" s="11"/>
      <c r="E115" s="11"/>
      <c r="F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</row>
    <row r="116" spans="1:35" x14ac:dyDescent="0.25">
      <c r="A116" s="22"/>
      <c r="B116" s="28"/>
      <c r="C116" s="11"/>
      <c r="D116" s="11"/>
      <c r="E116" s="11"/>
      <c r="F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</row>
    <row r="117" spans="1:35" x14ac:dyDescent="0.25">
      <c r="A117" s="22"/>
      <c r="B117" s="28"/>
      <c r="C117" s="11"/>
      <c r="D117" s="11"/>
      <c r="E117" s="11"/>
      <c r="F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</row>
    <row r="118" spans="1:35" x14ac:dyDescent="0.25">
      <c r="A118" s="22"/>
      <c r="B118" s="28"/>
      <c r="C118" s="11"/>
      <c r="D118" s="11"/>
      <c r="E118" s="11"/>
      <c r="F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</row>
    <row r="119" spans="1:35" x14ac:dyDescent="0.25">
      <c r="A119" s="22"/>
      <c r="B119" s="28"/>
      <c r="C119" s="11"/>
      <c r="D119" s="11"/>
      <c r="E119" s="11"/>
      <c r="F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</row>
    <row r="120" spans="1:35" x14ac:dyDescent="0.25">
      <c r="A120" s="22"/>
      <c r="B120" s="28"/>
      <c r="C120" s="11"/>
      <c r="D120" s="11"/>
      <c r="E120" s="11"/>
      <c r="F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</row>
    <row r="121" spans="1:35" x14ac:dyDescent="0.25">
      <c r="A121" s="22"/>
      <c r="B121" s="28"/>
      <c r="C121" s="11"/>
      <c r="D121" s="11"/>
      <c r="E121" s="11"/>
      <c r="F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</row>
    <row r="122" spans="1:35" x14ac:dyDescent="0.25">
      <c r="A122" s="22"/>
      <c r="B122" s="28"/>
      <c r="C122" s="11"/>
      <c r="D122" s="11"/>
      <c r="E122" s="11"/>
      <c r="F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</row>
    <row r="123" spans="1:35" x14ac:dyDescent="0.25">
      <c r="A123" s="22"/>
      <c r="B123" s="28"/>
      <c r="C123" s="11"/>
      <c r="D123" s="11"/>
      <c r="E123" s="11"/>
      <c r="F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</row>
    <row r="124" spans="1:35" x14ac:dyDescent="0.25">
      <c r="A124" s="22"/>
      <c r="B124" s="28"/>
      <c r="C124" s="11"/>
      <c r="D124" s="11"/>
      <c r="E124" s="11"/>
      <c r="F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</row>
    <row r="125" spans="1:35" x14ac:dyDescent="0.25">
      <c r="A125" s="22"/>
      <c r="B125" s="28"/>
      <c r="C125" s="11"/>
      <c r="D125" s="11"/>
      <c r="E125" s="11"/>
      <c r="F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</row>
    <row r="126" spans="1:35" x14ac:dyDescent="0.25">
      <c r="A126" s="22"/>
      <c r="B126" s="28"/>
      <c r="C126" s="11"/>
      <c r="D126" s="11"/>
      <c r="E126" s="11"/>
      <c r="F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</row>
    <row r="127" spans="1:35" x14ac:dyDescent="0.25">
      <c r="A127" s="22"/>
      <c r="B127" s="28"/>
      <c r="C127" s="11"/>
      <c r="D127" s="11"/>
      <c r="E127" s="11"/>
      <c r="F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</row>
    <row r="128" spans="1:35" x14ac:dyDescent="0.25">
      <c r="A128" s="22"/>
      <c r="B128" s="28"/>
      <c r="C128" s="11"/>
      <c r="D128" s="11"/>
      <c r="E128" s="11"/>
      <c r="F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</row>
    <row r="129" spans="1:35" x14ac:dyDescent="0.25">
      <c r="A129" s="22"/>
      <c r="B129" s="28"/>
      <c r="C129" s="11"/>
      <c r="D129" s="11"/>
      <c r="E129" s="11"/>
      <c r="F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</row>
    <row r="130" spans="1:35" x14ac:dyDescent="0.25">
      <c r="A130" s="22"/>
      <c r="B130" s="28"/>
      <c r="C130" s="11"/>
      <c r="D130" s="11"/>
      <c r="E130" s="11"/>
      <c r="F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</row>
    <row r="131" spans="1:35" x14ac:dyDescent="0.25">
      <c r="A131" s="22"/>
      <c r="B131" s="28"/>
      <c r="C131" s="11"/>
      <c r="D131" s="11"/>
      <c r="E131" s="11"/>
      <c r="F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</row>
    <row r="132" spans="1:35" x14ac:dyDescent="0.25">
      <c r="A132" s="22"/>
      <c r="B132" s="28"/>
      <c r="C132" s="11"/>
      <c r="D132" s="11"/>
      <c r="E132" s="11"/>
      <c r="F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</row>
    <row r="133" spans="1:35" x14ac:dyDescent="0.25">
      <c r="A133" s="22"/>
      <c r="B133" s="28"/>
      <c r="C133" s="11"/>
      <c r="D133" s="11"/>
      <c r="E133" s="11"/>
      <c r="F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x14ac:dyDescent="0.25">
      <c r="A134" s="22"/>
      <c r="B134" s="28"/>
      <c r="C134" s="11"/>
      <c r="D134" s="11"/>
      <c r="E134" s="11"/>
      <c r="F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</row>
    <row r="135" spans="1:35" x14ac:dyDescent="0.25">
      <c r="A135" s="22"/>
      <c r="B135" s="28"/>
      <c r="C135" s="11"/>
      <c r="D135" s="11"/>
      <c r="E135" s="11"/>
      <c r="F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</row>
    <row r="136" spans="1:35" x14ac:dyDescent="0.25">
      <c r="A136" s="22"/>
      <c r="B136" s="28"/>
      <c r="C136" s="11"/>
      <c r="D136" s="11"/>
      <c r="E136" s="11"/>
      <c r="F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</row>
    <row r="137" spans="1:35" x14ac:dyDescent="0.25">
      <c r="A137" s="22"/>
      <c r="B137" s="28"/>
      <c r="C137" s="11"/>
      <c r="D137" s="11"/>
      <c r="E137" s="11"/>
      <c r="F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</row>
    <row r="138" spans="1:35" x14ac:dyDescent="0.25">
      <c r="A138" s="22"/>
      <c r="B138" s="28"/>
      <c r="C138" s="11"/>
      <c r="D138" s="11"/>
      <c r="E138" s="11"/>
      <c r="F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</row>
    <row r="139" spans="1:35" x14ac:dyDescent="0.25">
      <c r="A139" s="22"/>
      <c r="B139" s="28"/>
      <c r="C139" s="11"/>
      <c r="D139" s="11"/>
      <c r="E139" s="11"/>
      <c r="F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</row>
    <row r="140" spans="1:35" x14ac:dyDescent="0.25">
      <c r="A140" s="22"/>
      <c r="B140" s="28"/>
      <c r="C140" s="11"/>
      <c r="D140" s="11"/>
      <c r="E140" s="11"/>
      <c r="F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</row>
    <row r="141" spans="1:35" x14ac:dyDescent="0.25">
      <c r="A141" s="22"/>
      <c r="B141" s="28"/>
      <c r="C141" s="11"/>
      <c r="D141" s="11"/>
      <c r="E141" s="11"/>
      <c r="F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x14ac:dyDescent="0.25">
      <c r="A142" s="22"/>
      <c r="B142" s="28"/>
      <c r="C142" s="11"/>
      <c r="D142" s="11"/>
      <c r="E142" s="11"/>
      <c r="F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x14ac:dyDescent="0.25">
      <c r="A143" s="22"/>
      <c r="B143" s="28"/>
      <c r="C143" s="11"/>
      <c r="D143" s="11"/>
      <c r="E143" s="11"/>
      <c r="F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</row>
    <row r="144" spans="1:35" x14ac:dyDescent="0.25"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20:35" x14ac:dyDescent="0.25"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</row>
    <row r="146" spans="20:35" x14ac:dyDescent="0.25"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</row>
    <row r="147" spans="20:35" x14ac:dyDescent="0.25"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</row>
    <row r="148" spans="20:35" x14ac:dyDescent="0.25"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</row>
    <row r="149" spans="20:35" x14ac:dyDescent="0.25"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</row>
    <row r="150" spans="20:35" x14ac:dyDescent="0.25"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</row>
    <row r="151" spans="20:35" x14ac:dyDescent="0.25"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</row>
    <row r="152" spans="20:35" x14ac:dyDescent="0.25"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</row>
    <row r="153" spans="20:35" x14ac:dyDescent="0.25"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</row>
    <row r="154" spans="20:35" x14ac:dyDescent="0.25"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</row>
    <row r="155" spans="20:35" x14ac:dyDescent="0.25"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20:35" x14ac:dyDescent="0.25"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</row>
    <row r="157" spans="20:35" x14ac:dyDescent="0.25"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</row>
    <row r="158" spans="20:35" x14ac:dyDescent="0.25"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</row>
    <row r="159" spans="20:35" x14ac:dyDescent="0.25"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</row>
    <row r="160" spans="20:35" x14ac:dyDescent="0.25"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</row>
    <row r="161" spans="20:35" x14ac:dyDescent="0.25"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</row>
    <row r="162" spans="20:35" x14ac:dyDescent="0.25"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</row>
    <row r="163" spans="20:35" x14ac:dyDescent="0.25"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20:35" x14ac:dyDescent="0.25"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</row>
    <row r="165" spans="20:35" x14ac:dyDescent="0.25"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</row>
    <row r="166" spans="20:35" x14ac:dyDescent="0.25"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</row>
    <row r="167" spans="20:35" x14ac:dyDescent="0.25"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</row>
    <row r="168" spans="20:35" x14ac:dyDescent="0.25"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</row>
    <row r="169" spans="20:35" x14ac:dyDescent="0.25"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</row>
    <row r="170" spans="20:35" x14ac:dyDescent="0.25"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</row>
    <row r="171" spans="20:35" x14ac:dyDescent="0.25"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</row>
    <row r="172" spans="20:35" x14ac:dyDescent="0.25"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</row>
    <row r="173" spans="20:35" x14ac:dyDescent="0.25"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</row>
    <row r="174" spans="20:35" x14ac:dyDescent="0.25"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</row>
    <row r="175" spans="20:35" x14ac:dyDescent="0.25"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</row>
    <row r="176" spans="20:35" x14ac:dyDescent="0.25"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</row>
    <row r="177" spans="20:35" x14ac:dyDescent="0.25"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20:35" x14ac:dyDescent="0.25"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</row>
    <row r="179" spans="20:35" x14ac:dyDescent="0.25"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</row>
    <row r="180" spans="20:35" x14ac:dyDescent="0.25"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</row>
    <row r="181" spans="20:35" x14ac:dyDescent="0.25"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</row>
    <row r="182" spans="20:35" x14ac:dyDescent="0.25"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</row>
    <row r="183" spans="20:35" x14ac:dyDescent="0.25"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</row>
    <row r="184" spans="20:35" x14ac:dyDescent="0.25"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</row>
    <row r="185" spans="20:35" x14ac:dyDescent="0.25"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</row>
    <row r="186" spans="20:35" x14ac:dyDescent="0.25"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</row>
    <row r="187" spans="20:35" x14ac:dyDescent="0.25"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</row>
    <row r="188" spans="20:35" x14ac:dyDescent="0.25"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</row>
    <row r="189" spans="20:35" x14ac:dyDescent="0.25"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</row>
    <row r="190" spans="20:35" x14ac:dyDescent="0.25"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</row>
    <row r="191" spans="20:35" x14ac:dyDescent="0.25"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</row>
    <row r="192" spans="20:35" x14ac:dyDescent="0.25"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</row>
    <row r="193" spans="20:35" x14ac:dyDescent="0.25"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</row>
    <row r="194" spans="20:35" x14ac:dyDescent="0.25"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</row>
    <row r="195" spans="20:35" x14ac:dyDescent="0.25"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</row>
    <row r="196" spans="20:35" x14ac:dyDescent="0.25"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</row>
    <row r="197" spans="20:35" x14ac:dyDescent="0.25"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</row>
    <row r="198" spans="20:35" x14ac:dyDescent="0.25"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</row>
    <row r="199" spans="20:35" x14ac:dyDescent="0.25"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</row>
    <row r="200" spans="20:35" x14ac:dyDescent="0.25"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</row>
    <row r="201" spans="20:35" x14ac:dyDescent="0.25"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</row>
    <row r="202" spans="20:35" x14ac:dyDescent="0.25"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</row>
    <row r="203" spans="20:35" x14ac:dyDescent="0.25"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</row>
    <row r="204" spans="20:35" x14ac:dyDescent="0.25"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</row>
    <row r="205" spans="20:35" x14ac:dyDescent="0.25"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</row>
    <row r="206" spans="20:35" x14ac:dyDescent="0.25"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</row>
    <row r="207" spans="20:35" x14ac:dyDescent="0.25"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</row>
    <row r="208" spans="20:35" x14ac:dyDescent="0.25"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</row>
    <row r="209" spans="20:35" x14ac:dyDescent="0.25"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</row>
    <row r="210" spans="20:35" x14ac:dyDescent="0.25"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</row>
    <row r="211" spans="20:35" x14ac:dyDescent="0.25"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</row>
    <row r="212" spans="20:35" x14ac:dyDescent="0.25"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</row>
    <row r="213" spans="20:35" x14ac:dyDescent="0.25"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</row>
    <row r="214" spans="20:35" x14ac:dyDescent="0.25"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</row>
    <row r="215" spans="20:35" x14ac:dyDescent="0.25"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</row>
    <row r="216" spans="20:35" x14ac:dyDescent="0.25"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</row>
    <row r="217" spans="20:35" x14ac:dyDescent="0.25"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</row>
    <row r="218" spans="20:35" x14ac:dyDescent="0.25"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</row>
    <row r="219" spans="20:35" x14ac:dyDescent="0.25"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</row>
    <row r="220" spans="20:35" x14ac:dyDescent="0.25"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</row>
    <row r="221" spans="20:35" x14ac:dyDescent="0.25"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</row>
    <row r="222" spans="20:35" x14ac:dyDescent="0.25"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</row>
    <row r="223" spans="20:35" x14ac:dyDescent="0.25"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</row>
    <row r="224" spans="20:35" x14ac:dyDescent="0.25"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</row>
    <row r="225" spans="20:35" x14ac:dyDescent="0.25"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</row>
    <row r="226" spans="20:35" x14ac:dyDescent="0.25"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</row>
    <row r="227" spans="20:35" x14ac:dyDescent="0.25"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</row>
    <row r="228" spans="20:35" x14ac:dyDescent="0.25"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</row>
    <row r="229" spans="20:35" x14ac:dyDescent="0.25"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</row>
    <row r="230" spans="20:35" x14ac:dyDescent="0.25"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</row>
    <row r="231" spans="20:35" x14ac:dyDescent="0.25"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</row>
    <row r="232" spans="20:35" x14ac:dyDescent="0.25"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</row>
    <row r="233" spans="20:35" x14ac:dyDescent="0.25"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</row>
    <row r="234" spans="20:35" x14ac:dyDescent="0.25"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</row>
    <row r="235" spans="20:35" x14ac:dyDescent="0.25"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</row>
    <row r="236" spans="20:35" x14ac:dyDescent="0.25"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</row>
    <row r="237" spans="20:35" x14ac:dyDescent="0.25"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</row>
    <row r="238" spans="20:35" x14ac:dyDescent="0.25"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</row>
    <row r="239" spans="20:35" x14ac:dyDescent="0.25"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</row>
    <row r="240" spans="20:35" x14ac:dyDescent="0.25"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</row>
    <row r="241" spans="20:35" x14ac:dyDescent="0.25"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</row>
    <row r="242" spans="20:35" x14ac:dyDescent="0.25"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</row>
    <row r="243" spans="20:35" x14ac:dyDescent="0.25"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</row>
    <row r="244" spans="20:35" x14ac:dyDescent="0.25"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</row>
    <row r="245" spans="20:35" x14ac:dyDescent="0.25"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</row>
    <row r="246" spans="20:35" x14ac:dyDescent="0.25"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</row>
    <row r="247" spans="20:35" x14ac:dyDescent="0.25"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</row>
    <row r="248" spans="20:35" x14ac:dyDescent="0.25"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</row>
    <row r="249" spans="20:35" x14ac:dyDescent="0.25"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</row>
    <row r="250" spans="20:35" x14ac:dyDescent="0.25"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</row>
    <row r="251" spans="20:35" x14ac:dyDescent="0.25"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</row>
    <row r="252" spans="20:35" x14ac:dyDescent="0.25"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</row>
    <row r="253" spans="20:35" x14ac:dyDescent="0.25"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</row>
    <row r="254" spans="20:35" x14ac:dyDescent="0.25"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</row>
    <row r="255" spans="20:35" x14ac:dyDescent="0.25"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</row>
    <row r="256" spans="20:35" x14ac:dyDescent="0.25"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</row>
    <row r="257" spans="20:35" x14ac:dyDescent="0.25"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</row>
    <row r="258" spans="20:35" x14ac:dyDescent="0.25"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</row>
    <row r="259" spans="20:35" x14ac:dyDescent="0.25"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</row>
    <row r="260" spans="20:35" x14ac:dyDescent="0.25"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</row>
    <row r="261" spans="20:35" x14ac:dyDescent="0.25"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</row>
    <row r="262" spans="20:35" x14ac:dyDescent="0.25"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</row>
    <row r="263" spans="20:35" x14ac:dyDescent="0.25"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</row>
    <row r="264" spans="20:35" x14ac:dyDescent="0.25"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</row>
    <row r="265" spans="20:35" x14ac:dyDescent="0.25"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</row>
    <row r="266" spans="20:35" x14ac:dyDescent="0.25"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</row>
    <row r="267" spans="20:35" x14ac:dyDescent="0.25"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</row>
    <row r="268" spans="20:35" x14ac:dyDescent="0.25"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</row>
    <row r="269" spans="20:35" x14ac:dyDescent="0.25"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</row>
    <row r="270" spans="20:35" x14ac:dyDescent="0.25"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</row>
    <row r="271" spans="20:35" x14ac:dyDescent="0.25"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</row>
    <row r="272" spans="20:35" x14ac:dyDescent="0.25"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</row>
    <row r="273" spans="20:35" x14ac:dyDescent="0.25"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</row>
    <row r="274" spans="20:35" x14ac:dyDescent="0.25"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</row>
    <row r="275" spans="20:35" x14ac:dyDescent="0.25"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</row>
    <row r="276" spans="20:35" x14ac:dyDescent="0.25"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</row>
    <row r="277" spans="20:35" x14ac:dyDescent="0.25"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</row>
    <row r="278" spans="20:35" x14ac:dyDescent="0.25"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</row>
    <row r="279" spans="20:35" x14ac:dyDescent="0.25"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</row>
    <row r="280" spans="20:35" x14ac:dyDescent="0.25"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</row>
    <row r="281" spans="20:35" x14ac:dyDescent="0.25"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</row>
    <row r="282" spans="20:35" x14ac:dyDescent="0.25"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</row>
    <row r="283" spans="20:35" x14ac:dyDescent="0.25"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</row>
    <row r="284" spans="20:35" x14ac:dyDescent="0.25"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</row>
    <row r="285" spans="20:35" x14ac:dyDescent="0.25"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</row>
    <row r="286" spans="20:35" x14ac:dyDescent="0.25"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</row>
    <row r="287" spans="20:35" x14ac:dyDescent="0.25"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</row>
    <row r="288" spans="20:35" x14ac:dyDescent="0.25"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</row>
    <row r="289" spans="20:35" x14ac:dyDescent="0.25"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</row>
    <row r="290" spans="20:35" x14ac:dyDescent="0.25"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</row>
    <row r="291" spans="20:35" x14ac:dyDescent="0.25"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</row>
    <row r="292" spans="20:35" x14ac:dyDescent="0.25"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</row>
    <row r="293" spans="20:35" x14ac:dyDescent="0.25"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</row>
    <row r="294" spans="20:35" x14ac:dyDescent="0.25"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</row>
    <row r="295" spans="20:35" x14ac:dyDescent="0.25"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</row>
    <row r="296" spans="20:35" x14ac:dyDescent="0.25"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</row>
    <row r="297" spans="20:35" x14ac:dyDescent="0.25"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</row>
    <row r="298" spans="20:35" x14ac:dyDescent="0.25"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</row>
    <row r="299" spans="20:35" x14ac:dyDescent="0.25"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</row>
    <row r="300" spans="20:35" x14ac:dyDescent="0.25"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</row>
    <row r="301" spans="20:35" x14ac:dyDescent="0.25"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</row>
    <row r="302" spans="20:35" x14ac:dyDescent="0.25"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</row>
    <row r="303" spans="20:35" x14ac:dyDescent="0.25"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</row>
    <row r="304" spans="20:35" x14ac:dyDescent="0.25"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</row>
    <row r="305" spans="20:35" x14ac:dyDescent="0.25"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</row>
    <row r="306" spans="20:35" x14ac:dyDescent="0.25"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</row>
    <row r="307" spans="20:35" x14ac:dyDescent="0.25"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</row>
    <row r="308" spans="20:35" x14ac:dyDescent="0.25"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</row>
    <row r="309" spans="20:35" x14ac:dyDescent="0.25"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</row>
    <row r="310" spans="20:35" x14ac:dyDescent="0.25"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</row>
    <row r="311" spans="20:35" x14ac:dyDescent="0.25"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</row>
    <row r="312" spans="20:35" x14ac:dyDescent="0.25"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</row>
    <row r="313" spans="20:35" x14ac:dyDescent="0.25"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</row>
    <row r="314" spans="20:35" x14ac:dyDescent="0.25"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</row>
    <row r="315" spans="20:35" x14ac:dyDescent="0.25"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</row>
    <row r="316" spans="20:35" x14ac:dyDescent="0.25"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</row>
    <row r="317" spans="20:35" x14ac:dyDescent="0.25"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</row>
    <row r="318" spans="20:35" x14ac:dyDescent="0.25"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</row>
    <row r="319" spans="20:35" x14ac:dyDescent="0.25"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</row>
    <row r="320" spans="20:35" x14ac:dyDescent="0.25"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</row>
    <row r="321" spans="20:35" x14ac:dyDescent="0.25"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</row>
    <row r="322" spans="20:35" x14ac:dyDescent="0.25"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</row>
    <row r="323" spans="20:35" x14ac:dyDescent="0.25"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</row>
    <row r="324" spans="20:35" x14ac:dyDescent="0.25"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</row>
    <row r="325" spans="20:35" x14ac:dyDescent="0.25"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</row>
    <row r="326" spans="20:35" x14ac:dyDescent="0.25"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</row>
    <row r="327" spans="20:35" x14ac:dyDescent="0.25"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</row>
    <row r="328" spans="20:35" x14ac:dyDescent="0.25"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</row>
    <row r="329" spans="20:35" x14ac:dyDescent="0.25"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</row>
    <row r="330" spans="20:35" x14ac:dyDescent="0.25"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</row>
    <row r="331" spans="20:35" x14ac:dyDescent="0.25"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</row>
    <row r="332" spans="20:35" x14ac:dyDescent="0.25"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</row>
    <row r="333" spans="20:35" x14ac:dyDescent="0.25"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</row>
    <row r="334" spans="20:35" x14ac:dyDescent="0.25"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</row>
    <row r="335" spans="20:35" x14ac:dyDescent="0.25"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</row>
    <row r="336" spans="20:35" x14ac:dyDescent="0.25"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</row>
    <row r="337" spans="20:35" x14ac:dyDescent="0.25"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</row>
    <row r="338" spans="20:35" x14ac:dyDescent="0.25"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</row>
    <row r="339" spans="20:35" x14ac:dyDescent="0.25"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</row>
    <row r="340" spans="20:35" x14ac:dyDescent="0.25"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</row>
    <row r="341" spans="20:35" x14ac:dyDescent="0.25"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</row>
    <row r="342" spans="20:35" x14ac:dyDescent="0.25"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</row>
    <row r="343" spans="20:35" x14ac:dyDescent="0.25"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</row>
    <row r="344" spans="20:35" x14ac:dyDescent="0.25"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</row>
    <row r="345" spans="20:35" x14ac:dyDescent="0.25"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</row>
    <row r="346" spans="20:35" x14ac:dyDescent="0.25"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</row>
    <row r="347" spans="20:35" x14ac:dyDescent="0.25"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</row>
    <row r="348" spans="20:35" x14ac:dyDescent="0.25"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</row>
    <row r="349" spans="20:35" x14ac:dyDescent="0.25"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</row>
    <row r="350" spans="20:35" x14ac:dyDescent="0.25"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</row>
    <row r="351" spans="20:35" x14ac:dyDescent="0.25"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</row>
    <row r="352" spans="20:35" x14ac:dyDescent="0.25"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</row>
    <row r="353" spans="20:35" x14ac:dyDescent="0.25"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</row>
    <row r="354" spans="20:35" x14ac:dyDescent="0.25"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</row>
    <row r="355" spans="20:35" x14ac:dyDescent="0.25"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</row>
    <row r="356" spans="20:35" x14ac:dyDescent="0.25"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</row>
    <row r="357" spans="20:35" x14ac:dyDescent="0.25"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</row>
    <row r="358" spans="20:35" x14ac:dyDescent="0.25"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</row>
    <row r="359" spans="20:35" x14ac:dyDescent="0.25"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</row>
    <row r="360" spans="20:35" x14ac:dyDescent="0.25"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</row>
    <row r="361" spans="20:35" x14ac:dyDescent="0.25"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</row>
    <row r="362" spans="20:35" x14ac:dyDescent="0.25"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</row>
    <row r="363" spans="20:35" x14ac:dyDescent="0.25"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</row>
    <row r="364" spans="20:35" x14ac:dyDescent="0.25"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</row>
    <row r="365" spans="20:35" x14ac:dyDescent="0.25"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</row>
    <row r="366" spans="20:35" x14ac:dyDescent="0.25"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</row>
    <row r="367" spans="20:35" x14ac:dyDescent="0.25"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</row>
    <row r="368" spans="20:35" x14ac:dyDescent="0.25"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</row>
    <row r="369" spans="20:35" x14ac:dyDescent="0.25"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</row>
    <row r="370" spans="20:35" x14ac:dyDescent="0.25"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</row>
    <row r="371" spans="20:35" x14ac:dyDescent="0.25"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</row>
    <row r="372" spans="20:35" x14ac:dyDescent="0.25"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</row>
    <row r="373" spans="20:35" x14ac:dyDescent="0.25"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</row>
    <row r="374" spans="20:35" x14ac:dyDescent="0.25"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</row>
    <row r="375" spans="20:35" x14ac:dyDescent="0.25"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</row>
    <row r="376" spans="20:35" x14ac:dyDescent="0.25"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</row>
    <row r="377" spans="20:35" x14ac:dyDescent="0.25"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</row>
    <row r="378" spans="20:35" x14ac:dyDescent="0.25"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</row>
    <row r="379" spans="20:35" x14ac:dyDescent="0.25"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</row>
    <row r="380" spans="20:35" x14ac:dyDescent="0.25"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</row>
    <row r="381" spans="20:35" x14ac:dyDescent="0.25"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</row>
    <row r="382" spans="20:35" x14ac:dyDescent="0.25"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</row>
    <row r="383" spans="20:35" x14ac:dyDescent="0.25"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</row>
    <row r="384" spans="20:35" x14ac:dyDescent="0.25"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</row>
    <row r="385" spans="20:35" x14ac:dyDescent="0.25"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</row>
    <row r="386" spans="20:35" x14ac:dyDescent="0.25"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</row>
    <row r="387" spans="20:35" x14ac:dyDescent="0.25"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</row>
    <row r="388" spans="20:35" x14ac:dyDescent="0.25"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</row>
    <row r="389" spans="20:35" x14ac:dyDescent="0.25"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</row>
    <row r="390" spans="20:35" x14ac:dyDescent="0.25"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</row>
    <row r="391" spans="20:35" x14ac:dyDescent="0.25"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</row>
    <row r="392" spans="20:35" x14ac:dyDescent="0.25"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</row>
    <row r="393" spans="20:35" x14ac:dyDescent="0.25"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</row>
    <row r="394" spans="20:35" x14ac:dyDescent="0.25"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</row>
    <row r="395" spans="20:35" x14ac:dyDescent="0.25"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</row>
    <row r="396" spans="20:35" x14ac:dyDescent="0.25"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</row>
    <row r="397" spans="20:35" x14ac:dyDescent="0.25"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</row>
    <row r="398" spans="20:35" x14ac:dyDescent="0.25"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</row>
    <row r="399" spans="20:35" x14ac:dyDescent="0.25"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</row>
    <row r="400" spans="20:35" x14ac:dyDescent="0.25"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</row>
    <row r="401" spans="20:35" x14ac:dyDescent="0.25"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</row>
    <row r="402" spans="20:35" x14ac:dyDescent="0.25"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</row>
    <row r="403" spans="20:35" x14ac:dyDescent="0.25"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</row>
    <row r="404" spans="20:35" x14ac:dyDescent="0.25"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</row>
    <row r="405" spans="20:35" x14ac:dyDescent="0.25"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</row>
    <row r="406" spans="20:35" x14ac:dyDescent="0.25"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</row>
    <row r="407" spans="20:35" x14ac:dyDescent="0.25"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</row>
    <row r="408" spans="20:35" x14ac:dyDescent="0.25"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</row>
    <row r="409" spans="20:35" x14ac:dyDescent="0.25"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</row>
    <row r="410" spans="20:35" x14ac:dyDescent="0.25"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</row>
    <row r="411" spans="20:35" x14ac:dyDescent="0.25"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</row>
    <row r="412" spans="20:35" x14ac:dyDescent="0.25"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</row>
    <row r="413" spans="20:35" x14ac:dyDescent="0.25"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</row>
    <row r="414" spans="20:35" x14ac:dyDescent="0.25"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</row>
    <row r="415" spans="20:35" x14ac:dyDescent="0.25"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</row>
    <row r="416" spans="20:35" x14ac:dyDescent="0.25"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</row>
    <row r="417" spans="20:35" x14ac:dyDescent="0.25"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</row>
    <row r="418" spans="20:35" x14ac:dyDescent="0.25"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</row>
    <row r="419" spans="20:35" x14ac:dyDescent="0.25"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</row>
    <row r="420" spans="20:35" x14ac:dyDescent="0.25"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</row>
    <row r="421" spans="20:35" x14ac:dyDescent="0.25"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</row>
    <row r="422" spans="20:35" x14ac:dyDescent="0.25"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</row>
    <row r="423" spans="20:35" x14ac:dyDescent="0.25"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</row>
    <row r="424" spans="20:35" x14ac:dyDescent="0.25"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</row>
    <row r="425" spans="20:35" x14ac:dyDescent="0.25"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</row>
    <row r="426" spans="20:35" x14ac:dyDescent="0.25"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</row>
    <row r="427" spans="20:35" x14ac:dyDescent="0.25"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</row>
    <row r="428" spans="20:35" x14ac:dyDescent="0.25"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</row>
    <row r="429" spans="20:35" x14ac:dyDescent="0.25"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</row>
    <row r="430" spans="20:35" x14ac:dyDescent="0.25"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</row>
    <row r="431" spans="20:35" x14ac:dyDescent="0.25"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</row>
    <row r="432" spans="20:35" x14ac:dyDescent="0.25"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</row>
    <row r="433" spans="20:35" x14ac:dyDescent="0.25"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</row>
    <row r="434" spans="20:35" x14ac:dyDescent="0.25"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</row>
    <row r="435" spans="20:35" x14ac:dyDescent="0.25"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</row>
    <row r="436" spans="20:35" x14ac:dyDescent="0.25"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</row>
    <row r="437" spans="20:35" x14ac:dyDescent="0.25"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</row>
    <row r="438" spans="20:35" x14ac:dyDescent="0.25"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</row>
    <row r="439" spans="20:35" x14ac:dyDescent="0.25"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</row>
    <row r="440" spans="20:35" x14ac:dyDescent="0.25"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</row>
    <row r="441" spans="20:35" x14ac:dyDescent="0.25"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</row>
    <row r="442" spans="20:35" x14ac:dyDescent="0.25"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</row>
    <row r="443" spans="20:35" x14ac:dyDescent="0.25"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</row>
    <row r="444" spans="20:35" x14ac:dyDescent="0.25"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</row>
    <row r="445" spans="20:35" x14ac:dyDescent="0.25"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</row>
    <row r="446" spans="20:35" x14ac:dyDescent="0.25"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</row>
    <row r="447" spans="20:35" x14ac:dyDescent="0.25"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</row>
    <row r="448" spans="20:35" x14ac:dyDescent="0.25"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</row>
    <row r="449" spans="20:35" x14ac:dyDescent="0.25"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</row>
    <row r="450" spans="20:35" x14ac:dyDescent="0.25"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</row>
    <row r="451" spans="20:35" x14ac:dyDescent="0.25"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</row>
    <row r="452" spans="20:35" x14ac:dyDescent="0.25"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</row>
    <row r="453" spans="20:35" x14ac:dyDescent="0.25"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</row>
    <row r="454" spans="20:35" x14ac:dyDescent="0.25"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</row>
    <row r="455" spans="20:35" x14ac:dyDescent="0.25"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</row>
    <row r="456" spans="20:35" x14ac:dyDescent="0.25"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</row>
    <row r="457" spans="20:35" x14ac:dyDescent="0.25"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</row>
    <row r="458" spans="20:35" x14ac:dyDescent="0.25"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</row>
    <row r="459" spans="20:35" x14ac:dyDescent="0.25"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</row>
    <row r="460" spans="20:35" x14ac:dyDescent="0.25"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</row>
    <row r="461" spans="20:35" x14ac:dyDescent="0.25"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</row>
    <row r="462" spans="20:35" x14ac:dyDescent="0.25"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</row>
    <row r="463" spans="20:35" x14ac:dyDescent="0.25"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</row>
    <row r="464" spans="20:35" x14ac:dyDescent="0.25"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</row>
    <row r="465" spans="20:35" x14ac:dyDescent="0.25"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</row>
    <row r="466" spans="20:35" x14ac:dyDescent="0.25"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</row>
    <row r="467" spans="20:35" x14ac:dyDescent="0.25"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</row>
    <row r="468" spans="20:35" x14ac:dyDescent="0.25"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</row>
    <row r="469" spans="20:35" x14ac:dyDescent="0.25"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</row>
    <row r="470" spans="20:35" x14ac:dyDescent="0.25"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</row>
    <row r="471" spans="20:35" x14ac:dyDescent="0.25"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</row>
    <row r="472" spans="20:35" x14ac:dyDescent="0.25"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</row>
    <row r="473" spans="20:35" x14ac:dyDescent="0.25"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</row>
    <row r="474" spans="20:35" x14ac:dyDescent="0.25"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</row>
    <row r="475" spans="20:35" x14ac:dyDescent="0.25"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</row>
    <row r="476" spans="20:35" x14ac:dyDescent="0.25"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</row>
    <row r="477" spans="20:35" x14ac:dyDescent="0.25"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</row>
    <row r="478" spans="20:35" x14ac:dyDescent="0.25"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</row>
    <row r="479" spans="20:35" x14ac:dyDescent="0.25"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</row>
    <row r="480" spans="20:35" x14ac:dyDescent="0.25"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</row>
    <row r="481" spans="20:35" x14ac:dyDescent="0.25"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</row>
    <row r="482" spans="20:35" x14ac:dyDescent="0.25"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</row>
    <row r="483" spans="20:35" x14ac:dyDescent="0.25"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</row>
    <row r="484" spans="20:35" x14ac:dyDescent="0.25"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</row>
    <row r="485" spans="20:35" x14ac:dyDescent="0.25"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</row>
    <row r="486" spans="20:35" x14ac:dyDescent="0.25"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</row>
    <row r="487" spans="20:35" x14ac:dyDescent="0.25"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</row>
    <row r="488" spans="20:35" x14ac:dyDescent="0.25"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</row>
    <row r="489" spans="20:35" x14ac:dyDescent="0.25"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</row>
    <row r="490" spans="20:35" x14ac:dyDescent="0.25"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</row>
    <row r="491" spans="20:35" x14ac:dyDescent="0.25"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</row>
    <row r="492" spans="20:35" x14ac:dyDescent="0.25"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</row>
    <row r="493" spans="20:35" x14ac:dyDescent="0.25"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</row>
    <row r="494" spans="20:35" x14ac:dyDescent="0.25"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</row>
    <row r="495" spans="20:35" x14ac:dyDescent="0.25"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</row>
    <row r="496" spans="20:35" x14ac:dyDescent="0.25"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</row>
    <row r="497" spans="20:35" x14ac:dyDescent="0.25"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</row>
    <row r="498" spans="20:35" x14ac:dyDescent="0.25"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</row>
    <row r="499" spans="20:35" x14ac:dyDescent="0.25"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</row>
    <row r="500" spans="20:35" x14ac:dyDescent="0.25"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</row>
    <row r="501" spans="20:35" x14ac:dyDescent="0.25"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</row>
    <row r="502" spans="20:35" x14ac:dyDescent="0.25"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</row>
    <row r="503" spans="20:35" x14ac:dyDescent="0.25"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</row>
    <row r="504" spans="20:35" x14ac:dyDescent="0.25"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</row>
    <row r="505" spans="20:35" x14ac:dyDescent="0.25"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</row>
    <row r="506" spans="20:35" x14ac:dyDescent="0.25"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</row>
    <row r="507" spans="20:35" x14ac:dyDescent="0.25"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</row>
    <row r="508" spans="20:35" x14ac:dyDescent="0.25"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</row>
    <row r="509" spans="20:35" x14ac:dyDescent="0.25"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</row>
    <row r="510" spans="20:35" x14ac:dyDescent="0.25"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</row>
    <row r="511" spans="20:35" x14ac:dyDescent="0.25"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</row>
    <row r="512" spans="20:35" x14ac:dyDescent="0.25"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</row>
    <row r="513" spans="20:35" x14ac:dyDescent="0.25"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</row>
    <row r="514" spans="20:35" x14ac:dyDescent="0.25"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</row>
    <row r="515" spans="20:35" x14ac:dyDescent="0.25"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</row>
    <row r="516" spans="20:35" x14ac:dyDescent="0.25"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</row>
    <row r="517" spans="20:35" x14ac:dyDescent="0.25"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</row>
    <row r="518" spans="20:35" x14ac:dyDescent="0.25"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</row>
    <row r="519" spans="20:35" x14ac:dyDescent="0.25"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</row>
    <row r="520" spans="20:35" x14ac:dyDescent="0.25"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</row>
    <row r="521" spans="20:35" x14ac:dyDescent="0.25"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</row>
    <row r="522" spans="20:35" x14ac:dyDescent="0.25"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</row>
    <row r="523" spans="20:35" x14ac:dyDescent="0.25"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</row>
    <row r="524" spans="20:35" x14ac:dyDescent="0.25"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</row>
    <row r="525" spans="20:35" x14ac:dyDescent="0.25"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</row>
    <row r="526" spans="20:35" x14ac:dyDescent="0.25"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</row>
    <row r="527" spans="20:35" x14ac:dyDescent="0.25"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</row>
    <row r="528" spans="20:35" x14ac:dyDescent="0.25"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</row>
    <row r="529" spans="20:35" x14ac:dyDescent="0.25"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</row>
    <row r="530" spans="20:35" x14ac:dyDescent="0.25"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</row>
    <row r="531" spans="20:35" x14ac:dyDescent="0.25"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</row>
    <row r="532" spans="20:35" x14ac:dyDescent="0.25"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</row>
    <row r="533" spans="20:35" x14ac:dyDescent="0.25"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</row>
    <row r="534" spans="20:35" x14ac:dyDescent="0.25"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</row>
    <row r="535" spans="20:35" x14ac:dyDescent="0.25"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</row>
    <row r="536" spans="20:35" x14ac:dyDescent="0.25"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</row>
    <row r="537" spans="20:35" x14ac:dyDescent="0.25"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</row>
    <row r="538" spans="20:35" x14ac:dyDescent="0.25"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</row>
    <row r="539" spans="20:35" x14ac:dyDescent="0.25"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</row>
    <row r="540" spans="20:35" x14ac:dyDescent="0.25"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</row>
    <row r="541" spans="20:35" x14ac:dyDescent="0.25"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</row>
    <row r="542" spans="20:35" x14ac:dyDescent="0.25"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</row>
    <row r="543" spans="20:35" x14ac:dyDescent="0.25"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</row>
    <row r="544" spans="20:35" x14ac:dyDescent="0.25"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</row>
    <row r="545" spans="20:35" x14ac:dyDescent="0.25"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</row>
    <row r="546" spans="20:35" x14ac:dyDescent="0.25"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</row>
    <row r="547" spans="20:35" x14ac:dyDescent="0.25"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</row>
    <row r="548" spans="20:35" x14ac:dyDescent="0.25"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</row>
    <row r="549" spans="20:35" x14ac:dyDescent="0.25"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</row>
    <row r="550" spans="20:35" x14ac:dyDescent="0.25"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</row>
    <row r="551" spans="20:35" x14ac:dyDescent="0.25"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</row>
    <row r="552" spans="20:35" x14ac:dyDescent="0.25"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</row>
    <row r="553" spans="20:35" x14ac:dyDescent="0.25"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</row>
    <row r="554" spans="20:35" x14ac:dyDescent="0.25"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</row>
    <row r="555" spans="20:35" x14ac:dyDescent="0.25"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</row>
    <row r="556" spans="20:35" x14ac:dyDescent="0.25"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</row>
    <row r="557" spans="20:35" x14ac:dyDescent="0.25"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</row>
    <row r="558" spans="20:35" x14ac:dyDescent="0.25"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</row>
    <row r="559" spans="20:35" x14ac:dyDescent="0.25"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</row>
    <row r="560" spans="20:35" x14ac:dyDescent="0.25"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</row>
    <row r="561" spans="20:35" x14ac:dyDescent="0.25"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</row>
    <row r="562" spans="20:35" x14ac:dyDescent="0.25"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</row>
    <row r="563" spans="20:35" x14ac:dyDescent="0.25"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</row>
    <row r="564" spans="20:35" x14ac:dyDescent="0.25"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</row>
    <row r="565" spans="20:35" x14ac:dyDescent="0.25"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</row>
    <row r="566" spans="20:35" x14ac:dyDescent="0.25"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</row>
    <row r="567" spans="20:35" x14ac:dyDescent="0.25"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</row>
    <row r="568" spans="20:35" x14ac:dyDescent="0.25"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</row>
    <row r="569" spans="20:35" x14ac:dyDescent="0.25"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</row>
    <row r="570" spans="20:35" x14ac:dyDescent="0.25"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</row>
    <row r="571" spans="20:35" x14ac:dyDescent="0.25"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</row>
    <row r="572" spans="20:35" x14ac:dyDescent="0.25"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</row>
    <row r="573" spans="20:35" x14ac:dyDescent="0.25"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</row>
    <row r="574" spans="20:35" x14ac:dyDescent="0.25"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</row>
    <row r="575" spans="20:35" x14ac:dyDescent="0.25"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</row>
    <row r="576" spans="20:35" x14ac:dyDescent="0.25"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</row>
    <row r="577" spans="20:35" x14ac:dyDescent="0.25"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</row>
    <row r="578" spans="20:35" x14ac:dyDescent="0.25"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</row>
    <row r="579" spans="20:35" x14ac:dyDescent="0.25"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</row>
    <row r="580" spans="20:35" x14ac:dyDescent="0.25"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</row>
    <row r="581" spans="20:35" x14ac:dyDescent="0.25"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</row>
    <row r="582" spans="20:35" x14ac:dyDescent="0.25"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</row>
    <row r="583" spans="20:35" x14ac:dyDescent="0.25"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</row>
    <row r="584" spans="20:35" x14ac:dyDescent="0.25"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</row>
    <row r="585" spans="20:35" x14ac:dyDescent="0.25"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</row>
    <row r="586" spans="20:35" x14ac:dyDescent="0.25"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</row>
    <row r="587" spans="20:35" x14ac:dyDescent="0.25"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</row>
    <row r="588" spans="20:35" x14ac:dyDescent="0.25"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</row>
    <row r="589" spans="20:35" x14ac:dyDescent="0.25"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</row>
    <row r="590" spans="20:35" x14ac:dyDescent="0.25"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</row>
    <row r="591" spans="20:35" x14ac:dyDescent="0.25"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</row>
    <row r="592" spans="20:35" x14ac:dyDescent="0.25"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</row>
    <row r="593" spans="20:35" x14ac:dyDescent="0.25"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</row>
    <row r="594" spans="20:35" x14ac:dyDescent="0.25"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</row>
    <row r="595" spans="20:35" x14ac:dyDescent="0.25"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</row>
    <row r="596" spans="20:35" x14ac:dyDescent="0.25"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</row>
    <row r="597" spans="20:35" x14ac:dyDescent="0.25"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</row>
    <row r="598" spans="20:35" x14ac:dyDescent="0.25"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</row>
    <row r="599" spans="20:35" x14ac:dyDescent="0.25"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</row>
    <row r="600" spans="20:35" x14ac:dyDescent="0.25"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</row>
    <row r="601" spans="20:35" x14ac:dyDescent="0.25"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</row>
    <row r="602" spans="20:35" x14ac:dyDescent="0.25"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</row>
    <row r="603" spans="20:35" x14ac:dyDescent="0.25"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</row>
    <row r="604" spans="20:35" x14ac:dyDescent="0.25"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</row>
    <row r="605" spans="20:35" x14ac:dyDescent="0.25"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</row>
    <row r="606" spans="20:35" x14ac:dyDescent="0.25"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</row>
    <row r="607" spans="20:35" x14ac:dyDescent="0.25"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</row>
    <row r="608" spans="20:35" x14ac:dyDescent="0.25"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</row>
    <row r="609" spans="20:35" x14ac:dyDescent="0.25"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</row>
    <row r="610" spans="20:35" x14ac:dyDescent="0.25"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</row>
    <row r="611" spans="20:35" x14ac:dyDescent="0.25"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</row>
    <row r="612" spans="20:35" x14ac:dyDescent="0.25"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</row>
    <row r="613" spans="20:35" x14ac:dyDescent="0.25"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</row>
    <row r="614" spans="20:35" x14ac:dyDescent="0.25"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</row>
    <row r="615" spans="20:35" x14ac:dyDescent="0.25"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</row>
    <row r="616" spans="20:35" x14ac:dyDescent="0.25"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</row>
    <row r="617" spans="20:35" x14ac:dyDescent="0.25"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</row>
    <row r="618" spans="20:35" x14ac:dyDescent="0.25"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</row>
    <row r="619" spans="20:35" x14ac:dyDescent="0.25"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</row>
    <row r="620" spans="20:35" x14ac:dyDescent="0.25"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</row>
    <row r="621" spans="20:35" x14ac:dyDescent="0.25"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</row>
    <row r="622" spans="20:35" x14ac:dyDescent="0.25"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</row>
    <row r="623" spans="20:35" x14ac:dyDescent="0.25"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</row>
    <row r="624" spans="20:35" x14ac:dyDescent="0.25"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</row>
    <row r="625" spans="20:35" x14ac:dyDescent="0.25"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</row>
    <row r="626" spans="20:35" x14ac:dyDescent="0.25"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</row>
    <row r="627" spans="20:35" x14ac:dyDescent="0.25"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</row>
    <row r="628" spans="20:35" x14ac:dyDescent="0.25"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</row>
    <row r="629" spans="20:35" x14ac:dyDescent="0.25"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</row>
    <row r="630" spans="20:35" x14ac:dyDescent="0.25"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</row>
    <row r="631" spans="20:35" x14ac:dyDescent="0.25"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</row>
    <row r="632" spans="20:35" x14ac:dyDescent="0.25"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</row>
    <row r="633" spans="20:35" x14ac:dyDescent="0.25"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</row>
    <row r="634" spans="20:35" x14ac:dyDescent="0.25"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</row>
    <row r="635" spans="20:35" x14ac:dyDescent="0.25"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</row>
    <row r="636" spans="20:35" x14ac:dyDescent="0.25"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</row>
    <row r="637" spans="20:35" x14ac:dyDescent="0.25"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</row>
    <row r="638" spans="20:35" x14ac:dyDescent="0.25"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</row>
    <row r="639" spans="20:35" x14ac:dyDescent="0.25"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</row>
    <row r="640" spans="20:35" x14ac:dyDescent="0.25"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</row>
    <row r="641" spans="20:35" x14ac:dyDescent="0.25"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</row>
    <row r="642" spans="20:35" x14ac:dyDescent="0.25"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</row>
    <row r="643" spans="20:35" x14ac:dyDescent="0.25"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</row>
    <row r="644" spans="20:35" x14ac:dyDescent="0.25"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</row>
    <row r="645" spans="20:35" x14ac:dyDescent="0.25"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</row>
    <row r="646" spans="20:35" x14ac:dyDescent="0.25"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</row>
    <row r="647" spans="20:35" x14ac:dyDescent="0.25"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</row>
    <row r="648" spans="20:35" x14ac:dyDescent="0.25"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</row>
    <row r="649" spans="20:35" x14ac:dyDescent="0.25"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</row>
    <row r="650" spans="20:35" x14ac:dyDescent="0.25"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</row>
    <row r="651" spans="20:35" x14ac:dyDescent="0.25"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</row>
    <row r="652" spans="20:35" x14ac:dyDescent="0.25"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</row>
    <row r="653" spans="20:35" x14ac:dyDescent="0.25"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</row>
    <row r="654" spans="20:35" x14ac:dyDescent="0.25"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</row>
    <row r="655" spans="20:35" x14ac:dyDescent="0.25"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</row>
    <row r="656" spans="20:35" x14ac:dyDescent="0.25"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</row>
    <row r="657" spans="20:35" x14ac:dyDescent="0.25"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</row>
    <row r="658" spans="20:35" x14ac:dyDescent="0.25"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</row>
    <row r="659" spans="20:35" x14ac:dyDescent="0.25"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</row>
    <row r="660" spans="20:35" x14ac:dyDescent="0.25"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</row>
    <row r="661" spans="20:35" x14ac:dyDescent="0.25"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</row>
    <row r="662" spans="20:35" x14ac:dyDescent="0.25"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</row>
    <row r="663" spans="20:35" x14ac:dyDescent="0.25"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</row>
    <row r="664" spans="20:35" x14ac:dyDescent="0.25"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</row>
    <row r="665" spans="20:35" x14ac:dyDescent="0.25"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</row>
    <row r="666" spans="20:35" x14ac:dyDescent="0.25"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</row>
    <row r="667" spans="20:35" x14ac:dyDescent="0.25"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</row>
    <row r="668" spans="20:35" x14ac:dyDescent="0.25"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</row>
    <row r="669" spans="20:35" x14ac:dyDescent="0.25"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</row>
    <row r="670" spans="20:35" x14ac:dyDescent="0.25"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</row>
    <row r="671" spans="20:35" x14ac:dyDescent="0.25"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</row>
    <row r="672" spans="20:35" x14ac:dyDescent="0.25"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</row>
    <row r="673" spans="20:35" x14ac:dyDescent="0.25"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</row>
    <row r="674" spans="20:35" x14ac:dyDescent="0.25"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</row>
    <row r="675" spans="20:35" x14ac:dyDescent="0.25"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</row>
    <row r="676" spans="20:35" x14ac:dyDescent="0.25"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</row>
    <row r="677" spans="20:35" x14ac:dyDescent="0.25"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</row>
    <row r="678" spans="20:35" x14ac:dyDescent="0.25"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</row>
    <row r="679" spans="20:35" x14ac:dyDescent="0.25"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</row>
    <row r="680" spans="20:35" x14ac:dyDescent="0.25"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</row>
    <row r="681" spans="20:35" x14ac:dyDescent="0.25"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</row>
    <row r="682" spans="20:35" x14ac:dyDescent="0.25"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</row>
    <row r="683" spans="20:35" x14ac:dyDescent="0.25"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</row>
    <row r="684" spans="20:35" x14ac:dyDescent="0.25"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</row>
    <row r="685" spans="20:35" x14ac:dyDescent="0.25"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</row>
    <row r="686" spans="20:35" x14ac:dyDescent="0.25"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</row>
    <row r="687" spans="20:35" x14ac:dyDescent="0.25"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</row>
    <row r="688" spans="20:35" x14ac:dyDescent="0.25"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</row>
    <row r="689" spans="20:35" x14ac:dyDescent="0.25"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</row>
    <row r="690" spans="20:35" x14ac:dyDescent="0.25"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</row>
    <row r="691" spans="20:35" x14ac:dyDescent="0.25"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</row>
    <row r="692" spans="20:35" x14ac:dyDescent="0.25"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</row>
    <row r="693" spans="20:35" x14ac:dyDescent="0.25"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</row>
    <row r="694" spans="20:35" x14ac:dyDescent="0.25"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</row>
    <row r="695" spans="20:35" x14ac:dyDescent="0.25"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</row>
    <row r="696" spans="20:35" x14ac:dyDescent="0.25"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</row>
    <row r="697" spans="20:35" x14ac:dyDescent="0.25"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</row>
    <row r="698" spans="20:35" x14ac:dyDescent="0.25"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</row>
    <row r="699" spans="20:35" x14ac:dyDescent="0.25"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</row>
    <row r="700" spans="20:35" x14ac:dyDescent="0.25"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</row>
    <row r="701" spans="20:35" x14ac:dyDescent="0.25"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</row>
    <row r="702" spans="20:35" x14ac:dyDescent="0.25"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</row>
    <row r="703" spans="20:35" x14ac:dyDescent="0.25"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</row>
    <row r="704" spans="20:35" x14ac:dyDescent="0.25"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</row>
    <row r="705" spans="20:35" x14ac:dyDescent="0.25"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</row>
    <row r="706" spans="20:35" x14ac:dyDescent="0.25"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</row>
    <row r="707" spans="20:35" x14ac:dyDescent="0.25"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</row>
    <row r="708" spans="20:35" x14ac:dyDescent="0.25"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</row>
    <row r="709" spans="20:35" x14ac:dyDescent="0.25"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</row>
    <row r="710" spans="20:35" x14ac:dyDescent="0.25"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</row>
    <row r="711" spans="20:35" x14ac:dyDescent="0.25"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</row>
    <row r="712" spans="20:35" x14ac:dyDescent="0.25"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</row>
    <row r="713" spans="20:35" x14ac:dyDescent="0.25"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</row>
    <row r="714" spans="20:35" x14ac:dyDescent="0.25"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</row>
    <row r="715" spans="20:35" x14ac:dyDescent="0.25"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</row>
    <row r="716" spans="20:35" x14ac:dyDescent="0.25"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</row>
    <row r="717" spans="20:35" x14ac:dyDescent="0.25"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</row>
    <row r="718" spans="20:35" x14ac:dyDescent="0.25"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</row>
    <row r="719" spans="20:35" x14ac:dyDescent="0.25"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</row>
    <row r="720" spans="20:35" x14ac:dyDescent="0.25"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</row>
    <row r="721" spans="20:35" x14ac:dyDescent="0.25"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</row>
    <row r="722" spans="20:35" x14ac:dyDescent="0.25"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</row>
    <row r="723" spans="20:35" x14ac:dyDescent="0.25"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</row>
    <row r="724" spans="20:35" x14ac:dyDescent="0.25"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</row>
    <row r="725" spans="20:35" x14ac:dyDescent="0.25"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</row>
    <row r="726" spans="20:35" x14ac:dyDescent="0.25"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</row>
    <row r="727" spans="20:35" x14ac:dyDescent="0.25"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</row>
    <row r="728" spans="20:35" x14ac:dyDescent="0.25"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</row>
    <row r="729" spans="20:35" x14ac:dyDescent="0.25"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</row>
    <row r="730" spans="20:35" x14ac:dyDescent="0.25"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</row>
    <row r="731" spans="20:35" x14ac:dyDescent="0.25"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</row>
    <row r="732" spans="20:35" x14ac:dyDescent="0.25"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</row>
    <row r="733" spans="20:35" x14ac:dyDescent="0.25"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</row>
    <row r="734" spans="20:35" x14ac:dyDescent="0.25"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</row>
    <row r="735" spans="20:35" x14ac:dyDescent="0.25"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</row>
    <row r="736" spans="20:35" x14ac:dyDescent="0.25"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</row>
    <row r="737" spans="20:35" x14ac:dyDescent="0.25"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</row>
    <row r="738" spans="20:35" x14ac:dyDescent="0.25"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</row>
    <row r="739" spans="20:35" x14ac:dyDescent="0.25"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</row>
    <row r="740" spans="20:35" x14ac:dyDescent="0.25"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</row>
    <row r="741" spans="20:35" x14ac:dyDescent="0.25"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</row>
    <row r="742" spans="20:35" x14ac:dyDescent="0.25"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</row>
    <row r="743" spans="20:35" x14ac:dyDescent="0.25"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</row>
    <row r="744" spans="20:35" x14ac:dyDescent="0.25"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</row>
    <row r="745" spans="20:35" x14ac:dyDescent="0.25"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</row>
    <row r="746" spans="20:35" x14ac:dyDescent="0.25"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</row>
    <row r="747" spans="20:35" x14ac:dyDescent="0.25"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</row>
    <row r="748" spans="20:35" x14ac:dyDescent="0.25"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</row>
    <row r="749" spans="20:35" x14ac:dyDescent="0.25"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</row>
    <row r="750" spans="20:35" x14ac:dyDescent="0.25"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</row>
    <row r="751" spans="20:35" x14ac:dyDescent="0.25"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</row>
    <row r="752" spans="20:35" x14ac:dyDescent="0.25"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</row>
    <row r="753" spans="20:35" x14ac:dyDescent="0.25"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</row>
    <row r="754" spans="20:35" x14ac:dyDescent="0.25"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</row>
    <row r="755" spans="20:35" x14ac:dyDescent="0.25"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</row>
    <row r="756" spans="20:35" x14ac:dyDescent="0.25"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</row>
    <row r="757" spans="20:35" x14ac:dyDescent="0.25"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</row>
    <row r="758" spans="20:35" x14ac:dyDescent="0.25"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</row>
    <row r="759" spans="20:35" x14ac:dyDescent="0.25"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</row>
    <row r="760" spans="20:35" x14ac:dyDescent="0.25"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</row>
    <row r="761" spans="20:35" x14ac:dyDescent="0.25"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</row>
    <row r="762" spans="20:35" x14ac:dyDescent="0.25"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</row>
    <row r="763" spans="20:35" x14ac:dyDescent="0.25"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</row>
    <row r="764" spans="20:35" x14ac:dyDescent="0.25"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</row>
    <row r="765" spans="20:35" x14ac:dyDescent="0.25"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</row>
    <row r="766" spans="20:35" x14ac:dyDescent="0.25"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</row>
    <row r="767" spans="20:35" x14ac:dyDescent="0.25"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</row>
    <row r="768" spans="20:35" x14ac:dyDescent="0.25"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</row>
    <row r="769" spans="20:35" x14ac:dyDescent="0.25"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</row>
    <row r="770" spans="20:35" x14ac:dyDescent="0.25"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</row>
    <row r="771" spans="20:35" x14ac:dyDescent="0.25"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</row>
    <row r="772" spans="20:35" x14ac:dyDescent="0.25"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</row>
    <row r="773" spans="20:35" x14ac:dyDescent="0.25"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</row>
    <row r="774" spans="20:35" x14ac:dyDescent="0.25"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</row>
    <row r="775" spans="20:35" x14ac:dyDescent="0.25"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</row>
    <row r="776" spans="20:35" x14ac:dyDescent="0.25"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</row>
    <row r="777" spans="20:35" x14ac:dyDescent="0.25"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</row>
    <row r="778" spans="20:35" x14ac:dyDescent="0.25"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</row>
    <row r="779" spans="20:35" x14ac:dyDescent="0.25"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</row>
    <row r="780" spans="20:35" x14ac:dyDescent="0.25"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</row>
    <row r="781" spans="20:35" x14ac:dyDescent="0.25"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</row>
    <row r="782" spans="20:35" x14ac:dyDescent="0.25"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</row>
    <row r="783" spans="20:35" x14ac:dyDescent="0.25"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</row>
    <row r="784" spans="20:35" x14ac:dyDescent="0.25"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</row>
    <row r="785" spans="20:35" x14ac:dyDescent="0.25"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</row>
    <row r="786" spans="20:35" x14ac:dyDescent="0.25"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</row>
    <row r="787" spans="20:35" x14ac:dyDescent="0.25"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</row>
    <row r="788" spans="20:35" x14ac:dyDescent="0.25"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</row>
    <row r="789" spans="20:35" x14ac:dyDescent="0.25"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</row>
    <row r="790" spans="20:35" x14ac:dyDescent="0.25"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</row>
    <row r="791" spans="20:35" x14ac:dyDescent="0.25"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</row>
    <row r="792" spans="20:35" x14ac:dyDescent="0.25"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</row>
    <row r="793" spans="20:35" x14ac:dyDescent="0.25"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</row>
    <row r="794" spans="20:35" x14ac:dyDescent="0.25"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</row>
    <row r="795" spans="20:35" x14ac:dyDescent="0.25"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</row>
    <row r="796" spans="20:35" x14ac:dyDescent="0.25"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</row>
    <row r="797" spans="20:35" x14ac:dyDescent="0.25"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</row>
    <row r="798" spans="20:35" x14ac:dyDescent="0.25"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</row>
    <row r="799" spans="20:35" x14ac:dyDescent="0.25"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</row>
    <row r="800" spans="20:35" x14ac:dyDescent="0.25"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</row>
    <row r="801" spans="20:35" x14ac:dyDescent="0.25"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</row>
    <row r="802" spans="20:35" x14ac:dyDescent="0.25"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</row>
    <row r="803" spans="20:35" x14ac:dyDescent="0.25"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</row>
    <row r="804" spans="20:35" x14ac:dyDescent="0.25"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</row>
    <row r="805" spans="20:35" x14ac:dyDescent="0.25"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</row>
    <row r="806" spans="20:35" x14ac:dyDescent="0.25"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</row>
    <row r="807" spans="20:35" x14ac:dyDescent="0.25"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</row>
    <row r="808" spans="20:35" x14ac:dyDescent="0.25"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</row>
    <row r="809" spans="20:35" x14ac:dyDescent="0.25"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</row>
    <row r="810" spans="20:35" x14ac:dyDescent="0.25"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</row>
    <row r="811" spans="20:35" x14ac:dyDescent="0.25"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</row>
    <row r="812" spans="20:35" x14ac:dyDescent="0.25"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</row>
    <row r="813" spans="20:35" x14ac:dyDescent="0.25"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</row>
    <row r="814" spans="20:35" x14ac:dyDescent="0.25"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</row>
    <row r="815" spans="20:35" x14ac:dyDescent="0.25"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</row>
    <row r="816" spans="20:35" x14ac:dyDescent="0.25"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</row>
    <row r="817" spans="20:35" x14ac:dyDescent="0.25"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</row>
    <row r="818" spans="20:35" x14ac:dyDescent="0.25"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</row>
    <row r="819" spans="20:35" x14ac:dyDescent="0.25"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</row>
    <row r="820" spans="20:35" x14ac:dyDescent="0.25"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</row>
    <row r="821" spans="20:35" x14ac:dyDescent="0.25"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</row>
    <row r="822" spans="20:35" x14ac:dyDescent="0.25"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</row>
    <row r="823" spans="20:35" x14ac:dyDescent="0.25"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</row>
    <row r="824" spans="20:35" x14ac:dyDescent="0.25"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</row>
    <row r="825" spans="20:35" x14ac:dyDescent="0.25"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</row>
    <row r="826" spans="20:35" x14ac:dyDescent="0.25"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</row>
    <row r="827" spans="20:35" x14ac:dyDescent="0.25"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</row>
    <row r="828" spans="20:35" x14ac:dyDescent="0.25"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</row>
    <row r="829" spans="20:35" x14ac:dyDescent="0.25"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</row>
    <row r="830" spans="20:35" x14ac:dyDescent="0.25"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</row>
    <row r="831" spans="20:35" x14ac:dyDescent="0.25"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</row>
    <row r="832" spans="20:35" x14ac:dyDescent="0.25"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</row>
    <row r="833" spans="20:35" x14ac:dyDescent="0.25"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</row>
    <row r="834" spans="20:35" x14ac:dyDescent="0.25"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</row>
    <row r="835" spans="20:35" x14ac:dyDescent="0.25"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</row>
    <row r="836" spans="20:35" x14ac:dyDescent="0.25"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</row>
    <row r="837" spans="20:35" x14ac:dyDescent="0.25"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</row>
    <row r="838" spans="20:35" x14ac:dyDescent="0.25"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</row>
    <row r="839" spans="20:35" x14ac:dyDescent="0.25"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</row>
    <row r="840" spans="20:35" x14ac:dyDescent="0.25"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</row>
    <row r="841" spans="20:35" x14ac:dyDescent="0.25"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</row>
    <row r="842" spans="20:35" x14ac:dyDescent="0.25"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</row>
    <row r="843" spans="20:35" x14ac:dyDescent="0.25"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</row>
    <row r="844" spans="20:35" x14ac:dyDescent="0.25"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</row>
    <row r="845" spans="20:35" x14ac:dyDescent="0.25"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</row>
    <row r="846" spans="20:35" x14ac:dyDescent="0.25"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</row>
    <row r="847" spans="20:35" x14ac:dyDescent="0.25"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</row>
    <row r="848" spans="20:35" x14ac:dyDescent="0.25"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</row>
    <row r="849" spans="20:35" x14ac:dyDescent="0.25"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</row>
    <row r="850" spans="20:35" x14ac:dyDescent="0.25"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</row>
    <row r="851" spans="20:35" x14ac:dyDescent="0.25"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</row>
    <row r="852" spans="20:35" x14ac:dyDescent="0.25"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</row>
    <row r="853" spans="20:35" x14ac:dyDescent="0.25"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</row>
    <row r="854" spans="20:35" x14ac:dyDescent="0.25"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</row>
    <row r="855" spans="20:35" x14ac:dyDescent="0.25"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</row>
    <row r="856" spans="20:35" x14ac:dyDescent="0.25"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</row>
    <row r="857" spans="20:35" x14ac:dyDescent="0.25"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</row>
    <row r="858" spans="20:35" x14ac:dyDescent="0.25"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</row>
    <row r="859" spans="20:35" x14ac:dyDescent="0.25"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</row>
    <row r="860" spans="20:35" x14ac:dyDescent="0.25"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</row>
    <row r="861" spans="20:35" x14ac:dyDescent="0.25"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</row>
    <row r="862" spans="20:35" x14ac:dyDescent="0.25"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</row>
    <row r="863" spans="20:35" x14ac:dyDescent="0.25"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</row>
    <row r="864" spans="20:35" x14ac:dyDescent="0.25"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</row>
    <row r="865" spans="20:35" x14ac:dyDescent="0.25"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</row>
  </sheetData>
  <mergeCells count="9">
    <mergeCell ref="H19:K24"/>
    <mergeCell ref="A8:A9"/>
    <mergeCell ref="B8:B9"/>
    <mergeCell ref="C8:F8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scale="68" orientation="portrait" r:id="rId1"/>
  <headerFooter alignWithMargins="0"/>
  <rowBreaks count="1" manualBreakCount="1">
    <brk id="45" max="5" man="1"/>
  </rowBreaks>
  <ignoredErrors>
    <ignoredError sqref="B15 B61 B58 B53 B48 B35 B26:B27 C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 </vt:lpstr>
      <vt:lpstr>'Cuadro_9 '!Área_de_impresión</vt:lpstr>
      <vt:lpstr>'Cuadro_9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2025-10-16T16:18:52Z</cp:lastPrinted>
  <dcterms:created xsi:type="dcterms:W3CDTF">2022-02-04T15:06:37Z</dcterms:created>
  <dcterms:modified xsi:type="dcterms:W3CDTF">2025-10-21T16:47:22Z</dcterms:modified>
</cp:coreProperties>
</file>